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43" documentId="120_S{2AC9BD13-BADA-5192-A53E-5A8FF88502F6}" xr6:coauthVersionLast="47" xr6:coauthVersionMax="47" xr10:uidLastSave="{FC3277EC-A2CD-4F6E-A103-56DDB405659E}"/>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<sst xmlns="http://schemas.openxmlformats.org/spreadsheetml/2006/main" count="180303" uniqueCount="39135">
  <si>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</si>
  <si>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</si>
  <si>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</si>
  <si>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</si>
  <si>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</si>
  <si>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</si>
  <si>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</si>
  <si>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</si>
  <si>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</si>
  <si>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</si>
  <si>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</si>
  <si>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</si>
  <si>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</si>
  <si>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</si>
  <si>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</si>
  <si>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</si>
  <si>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</si>
  <si>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</si>
  <si>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</si>
  <si>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</si>
  <si>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</si>
  <si>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</si>
  <si>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</si>
  <si>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</si>
  <si>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</si>
  <si>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</si>
  <si>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</si>
  <si>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</si>
  <si>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</si>
  <si>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</si>
  <si>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</si>
  <si>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</si>
  <si>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</si>
  <si>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</si>
  <si>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</si>
  <si>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</si>
  <si>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</si>
  <si>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</si>
  <si>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</si>
  <si>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</si>
  <si>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</si>
  <si>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</si>
  <si>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</si>
  <si>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</si>
  <si>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</si>
  <si>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</si>
  <si>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</si>
  <si>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</si>
  <si>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</si>
  <si>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</si>
  <si>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</si>
  <si>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</si>
  <si>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</si>
  <si>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</si>
  <si>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</si>
  <si>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</si>
  <si>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</si>
  <si>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</si>
  <si>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</si>
  <si>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</si>
  <si>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</si>
  <si>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</si>
  <si>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</si>
  <si>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</si>
  <si>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</si>
  <si>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</si>
  <si>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</si>
  <si>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</si>
  <si>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</si>
  <si>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</si>
  <si>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</si>
  <si>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</si>
  <si>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</si>
  <si>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</si>
  <si>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</si>
  <si>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</si>
  <si>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</si>
  <si>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</si>
  <si>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</si>
  <si>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</si>
  <si>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</si>
  <si>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</si>
  <si>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</si>
  <si>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</si>
  <si>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</si>
  <si>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</si>
  <si>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</si>
  <si>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</si>
  <si>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</si>
  <si>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</si>
  <si>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</si>
  <si>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</si>
  <si>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</si>
  <si>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</si>
  <si>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</si>
  <si>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</si>
  <si>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</si>
  <si>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</si>
  <si>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</si>
  <si>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</si>
  <si>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</si>
  <si>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</si>
  <si>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</si>
  <si>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</si>
  <si>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</si>
  <si>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</si>
  <si>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</si>
  <si>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</si>
  <si>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</si>
  <si>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</si>
  <si>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</si>
  <si>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</si>
  <si>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</si>
  <si>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</si>
  <si>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</si>
  <si>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</si>
  <si>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</si>
  <si>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</si>
  <si>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</si>
  <si>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</si>
  <si>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</si>
  <si>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</si>
  <si>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</si>
  <si>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</si>
  <si>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</si>
  <si>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</si>
  <si>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</si>
  <si>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</si>
  <si>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</si>
  <si>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</si>
  <si>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</si>
  <si>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</si>
  <si>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</si>
  <si>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</si>
  <si>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</si>
  <si>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</si>
  <si>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</si>
  <si>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</si>
  <si>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</si>
  <si>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</si>
  <si>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</si>
  <si>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</si>
  <si>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</si>
  <si>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</si>
  <si>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</si>
  <si>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</si>
  <si>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</si>
  <si>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</si>
  <si>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</si>
  <si>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</si>
  <si>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</si>
  <si>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</si>
  <si>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</si>
  <si>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</si>
  <si>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</si>
  <si>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</si>
  <si>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</si>
  <si>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</si>
  <si>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</si>
  <si>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</si>
  <si>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</si>
  <si>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</si>
  <si>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</si>
  <si>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</si>
  <si>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</si>
  <si>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</si>
  <si>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</si>
  <si>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</si>
  <si>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</si>
  <si>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</si>
  <si>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</si>
  <si>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</si>
  <si>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</si>
  <si>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</si>
  <si>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</si>
  <si>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</si>
  <si>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</si>
  <si>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</si>
  <si>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</si>
  <si>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</si>
  <si>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</si>
  <si>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</si>
  <si>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</si>
  <si>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</si>
  <si>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</si>
  <si>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</si>
  <si>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</si>
  <si>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</si>
  <si>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</si>
  <si>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</si>
  <si>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</si>
  <si>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</si>
  <si>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</si>
  <si>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</si>
  <si>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</si>
  <si>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</si>
  <si>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</si>
  <si>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</si>
  <si>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</si>
  <si>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</si>
  <si>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</si>
  <si>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</si>
  <si>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</si>
  <si>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</si>
  <si>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</si>
  <si>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</si>
  <si>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</si>
  <si>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</si>
  <si>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</si>
  <si>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</si>
  <si>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</si>
  <si>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</si>
  <si>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</si>
  <si>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</si>
  <si>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</si>
  <si>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</si>
  <si>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</si>
  <si>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</si>
  <si>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</si>
  <si>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</si>
  <si>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</si>
  <si>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</si>
  <si>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</si>
  <si>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</si>
  <si>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</si>
  <si>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</si>
  <si>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</si>
  <si>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</si>
  <si>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</si>
  <si>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</si>
  <si>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</si>
  <si>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</si>
  <si>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</si>
  <si>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</si>
  <si>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</si>
  <si>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</si>
  <si>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</si>
  <si>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</si>
  <si>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</si>
  <si>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</si>
  <si>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</si>
  <si>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</si>
  <si>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</si>
  <si>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</si>
  <si>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</si>
  <si>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</si>
  <si>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</si>
  <si>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</si>
  <si>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</si>
  <si>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</si>
  <si>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</si>
  <si>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</si>
  <si>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</si>
  <si>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</si>
  <si>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</si>
  <si>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</si>
  <si>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</si>
  <si>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</si>
  <si>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</si>
  <si>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</si>
  <si>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</si>
  <si>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</si>
  <si>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</si>
  <si>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</si>
  <si>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</si>
  <si>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</si>
  <si>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</si>
  <si>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</si>
  <si>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</si>
  <si>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</si>
  <si>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</si>
  <si>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</si>
  <si>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</si>
  <si>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</si>
  <si>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</si>
  <si>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</si>
  <si>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</si>
  <si>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</si>
  <si>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</si>
  <si>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</si>
  <si>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</si>
  <si>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</si>
  <si>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</si>
  <si>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</si>
  <si>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</si>
  <si>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</si>
  <si>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</si>
  <si>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</si>
  <si>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</si>
  <si>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</si>
  <si>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</si>
  <si>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</si>
  <si>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</si>
  <si>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</si>
  <si>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</si>
  <si>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</si>
  <si>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</si>
  <si>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</si>
  <si>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</si>
  <si>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</si>
  <si>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</si>
  <si>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</si>
  <si>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</si>
  <si>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</si>
  <si>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</si>
  <si>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</si>
  <si>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</si>
  <si>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</si>
  <si>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</si>
  <si>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</si>
  <si>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</si>
  <si>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</si>
  <si>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</si>
  <si>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</si>
  <si>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</si>
  <si>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</si>
  <si>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</si>
  <si>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</si>
  <si>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</si>
  <si>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</si>
  <si>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</si>
  <si>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</si>
  <si>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</si>
  <si>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</si>
  <si>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</si>
  <si>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</si>
  <si>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</si>
  <si>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</si>
  <si>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</si>
  <si>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</si>
  <si>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</si>
  <si>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</si>
  <si>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</si>
  <si>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</si>
  <si>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</si>
  <si>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</si>
  <si>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</si>
  <si>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</si>
  <si>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</si>
  <si>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</si>
  <si>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</si>
  <si>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</si>
  <si>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</si>
  <si>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</si>
  <si>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</si>
  <si>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</si>
  <si>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</si>
  <si>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</si>
  <si>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</si>
  <si>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</si>
  <si>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</si>
  <si>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</si>
  <si>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</si>
  <si>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</si>
  <si>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</si>
  <si>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</si>
  <si>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</si>
  <si>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</si>
  <si>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</si>
  <si>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</si>
  <si>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</si>
  <si>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</si>
  <si>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</si>
  <si>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</si>
  <si>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</si>
  <si>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</si>
  <si>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</si>
  <si>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</si>
  <si>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</si>
  <si>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</si>
  <si>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</si>
  <si>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</si>
  <si>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</si>
  <si>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</si>
  <si>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</si>
  <si>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</si>
  <si>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</si>
  <si>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</si>
  <si>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</si>
  <si>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</si>
  <si>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</si>
  <si>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</si>
  <si>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</si>
  <si>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</si>
  <si>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</si>
  <si>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</si>
  <si>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</si>
  <si>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</si>
  <si>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</si>
  <si>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</si>
  <si>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</si>
  <si>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</si>
  <si>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</si>
  <si>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</si>
  <si>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</si>
  <si>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</si>
  <si>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</si>
  <si>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</si>
  <si>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</si>
  <si>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</si>
  <si>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</si>
  <si>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</si>
  <si>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</si>
  <si>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</si>
  <si>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</si>
  <si>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</si>
  <si>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</si>
  <si>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</si>
  <si>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</si>
  <si>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</si>
  <si>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</si>
  <si>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</si>
  <si>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</si>
  <si>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</si>
  <si>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</si>
  <si>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</si>
  <si>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</si>
  <si>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</si>
  <si>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</si>
  <si>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</si>
  <si>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</si>
  <si>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</si>
  <si>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</si>
  <si>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</si>
  <si>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</si>
  <si>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</si>
  <si>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</si>
  <si>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</si>
  <si>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</si>
  <si>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</si>
  <si>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</si>
  <si>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</si>
  <si>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</si>
  <si>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</si>
  <si>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</si>
  <si>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</si>
  <si>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</si>
  <si>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</si>
  <si>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</si>
  <si>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</si>
  <si>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</si>
  <si>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</si>
  <si>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</si>
  <si>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</si>
  <si>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</si>
  <si>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</si>
  <si>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</si>
  <si>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</si>
  <si>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</si>
  <si>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</si>
  <si>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</si>
  <si>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</si>
  <si>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</si>
  <si>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</si>
  <si>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</si>
  <si>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</si>
  <si>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</si>
  <si>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</si>
  <si>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</si>
  <si>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</si>
  <si>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</si>
  <si>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</si>
  <si>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</si>
  <si>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</si>
  <si>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</si>
  <si>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</si>
  <si>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</si>
  <si>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</si>
  <si>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</si>
  <si>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</si>
  <si>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</si>
  <si>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</si>
  <si>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</si>
  <si>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</si>
  <si>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</si>
  <si>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</si>
  <si>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</si>
  <si>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</si>
  <si>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</si>
  <si>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</si>
  <si>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</si>
  <si>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</si>
  <si>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</si>
  <si>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</si>
  <si>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</si>
  <si>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</si>
  <si>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</si>
  <si>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</si>
  <si>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</si>
  <si>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</si>
  <si>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</si>
  <si>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</si>
  <si>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</si>
  <si>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</si>
  <si>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</si>
  <si>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</si>
  <si>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</si>
  <si>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</si>
  <si>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</si>
  <si>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</si>
  <si>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</si>
  <si>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</si>
  <si>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</si>
  <si>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</si>
  <si>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</si>
  <si>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</si>
  <si>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</si>
  <si>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</si>
  <si>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</si>
  <si>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</si>
  <si>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</si>
  <si>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</si>
  <si>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</si>
  <si>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</si>
  <si>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</si>
  <si>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</si>
  <si>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</si>
  <si>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</si>
  <si>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</si>
  <si>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</si>
  <si>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</si>
  <si>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</si>
  <si>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</si>
  <si>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</si>
  <si>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</si>
  <si>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</si>
  <si>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</si>
  <si>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</si>
  <si>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</si>
  <si>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</si>
  <si>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</si>
  <si>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</si>
  <si>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</si>
  <si>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</si>
  <si>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</si>
  <si>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</si>
  <si>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</si>
  <si>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</si>
  <si>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</si>
  <si>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</si>
  <si>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</si>
  <si>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</si>
  <si>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</si>
  <si>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</si>
  <si>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</si>
  <si>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</si>
  <si>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</si>
  <si>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</si>
  <si>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</si>
  <si>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</si>
  <si>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</si>
  <si>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</si>
  <si>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</si>
  <si>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</si>
  <si>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</si>
  <si>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</si>
  <si>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</si>
  <si>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</si>
  <si>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</si>
  <si>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</si>
  <si>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</si>
  <si>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</si>
  <si>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</si>
  <si>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</si>
  <si>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</si>
  <si>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</si>
  <si>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</si>
  <si>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</si>
  <si>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</si>
  <si>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</si>
  <si>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</si>
  <si>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</si>
  <si>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</si>
  <si>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</si>
  <si>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</si>
  <si>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</si>
  <si>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</si>
  <si>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</si>
  <si>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</si>
  <si>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</si>
  <si>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</si>
  <si>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</si>
  <si>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</si>
  <si>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</si>
  <si>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</si>
  <si>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</si>
  <si>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</si>
  <si>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</si>
  <si>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</si>
  <si>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</si>
  <si>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</si>
  <si>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</si>
  <si>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</si>
  <si>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</si>
  <si>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</si>
  <si>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</si>
  <si>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</si>
  <si>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</si>
  <si>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</si>
  <si>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</si>
  <si>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</si>
  <si>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</si>
  <si>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</si>
  <si>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</si>
  <si>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</si>
  <si>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</si>
  <si>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</si>
  <si>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</si>
  <si>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</si>
  <si>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</si>
  <si>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</si>
  <si>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</si>
  <si>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</si>
  <si>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</si>
  <si>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</si>
  <si>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</si>
  <si>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</si>
  <si>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</si>
  <si>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</si>
  <si>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</si>
  <si>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</si>
  <si>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</si>
  <si>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</si>
  <si>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</si>
  <si>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</si>
  <si>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</si>
  <si>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</si>
  <si>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</si>
  <si>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</si>
  <si>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</si>
  <si>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</si>
  <si>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</si>
  <si>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</si>
  <si>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</si>
  <si>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</si>
  <si>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</si>
  <si>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</si>
  <si>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</si>
  <si>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</si>
  <si>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</si>
  <si>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</si>
  <si>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</si>
  <si>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</si>
  <si>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</si>
  <si>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</si>
  <si>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</si>
  <si>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</si>
  <si>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</si>
  <si>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</si>
  <si>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</si>
  <si>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</si>
  <si>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</si>
  <si>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</si>
  <si>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</si>
  <si>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</si>
  <si>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</si>
  <si>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</si>
  <si>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</si>
  <si>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</si>
  <si>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</si>
  <si>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</si>
  <si>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</si>
  <si>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</si>
  <si>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</si>
  <si>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</si>
  <si>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</si>
  <si>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</si>
  <si>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</si>
  <si>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</si>
  <si>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</si>
  <si>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</si>
  <si>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</si>
  <si>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</si>
  <si>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</si>
  <si>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</si>
  <si>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</si>
  <si>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</si>
  <si>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</si>
  <si>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</si>
  <si>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</si>
  <si>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</si>
  <si>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</si>
  <si>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</si>
  <si>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</si>
  <si>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</si>
  <si>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</si>
  <si>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</si>
  <si>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</si>
  <si>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</si>
  <si>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</si>
  <si>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</si>
  <si>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</si>
  <si>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</si>
  <si>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</si>
  <si>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</si>
  <si>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</si>
  <si>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</si>
  <si>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</si>
  <si>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</si>
  <si>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</si>
  <si>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</si>
  <si>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</si>
  <si>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</si>
  <si>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</si>
  <si>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</si>
  <si>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</si>
  <si>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</si>
  <si>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</si>
  <si>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</si>
  <si>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</si>
  <si>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</si>
  <si>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</si>
  <si>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</si>
  <si>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</si>
  <si>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</si>
  <si>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</si>
  <si>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</si>
  <si>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</si>
  <si>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</si>
  <si>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</si>
  <si>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</si>
  <si>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</si>
  <si>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</si>
  <si>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</si>
  <si>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</si>
  <si>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</si>
  <si>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</si>
  <si>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</si>
  <si>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</si>
  <si>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</si>
  <si>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</si>
  <si>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</si>
  <si>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</si>
  <si>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</si>
  <si>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</si>
  <si>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</si>
  <si>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</si>
  <si>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</si>
  <si>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</si>
  <si>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</si>
  <si>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</si>
  <si>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</si>
  <si>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</si>
  <si>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</si>
  <si>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</si>
  <si>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</si>
  <si>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</si>
  <si>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</si>
  <si>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</si>
  <si>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</si>
  <si>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</si>
  <si>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</si>
  <si>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</si>
  <si>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</si>
  <si>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</si>
  <si>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</si>
  <si>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</si>
  <si>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</si>
  <si>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</si>
  <si>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</si>
  <si>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</si>
  <si>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</si>
  <si>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</si>
  <si>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</si>
  <si>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</si>
  <si>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</si>
  <si>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</si>
  <si>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</si>
  <si>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</si>
  <si>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</si>
  <si>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</si>
  <si>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</si>
  <si>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</si>
  <si>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</si>
  <si>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</si>
  <si>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</si>
  <si>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</si>
  <si>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</si>
  <si>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</si>
  <si>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</si>
  <si>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</si>
  <si>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</si>
  <si>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</si>
  <si>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</si>
  <si>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</si>
  <si>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</si>
  <si>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</si>
  <si>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</si>
  <si>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</si>
  <si>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</si>
  <si>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</si>
  <si>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</si>
  <si>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</si>
  <si>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</si>
  <si>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</si>
  <si>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</si>
  <si>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</si>
  <si>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</si>
  <si>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</si>
  <si>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</si>
  <si>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</si>
  <si>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</si>
  <si>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</si>
  <si>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</si>
  <si>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</si>
  <si>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</si>
  <si>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</si>
  <si>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</si>
  <si>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</si>
  <si>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</si>
  <si>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</si>
  <si>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</si>
  <si>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</si>
  <si>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</si>
  <si>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</si>
  <si>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</si>
  <si>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</si>
  <si>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</si>
  <si>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</si>
  <si>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</si>
  <si>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</si>
  <si>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</si>
  <si>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</si>
  <si>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</si>
  <si>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</si>
  <si>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</si>
  <si>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</si>
  <si>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</si>
  <si>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</si>
  <si>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</si>
  <si>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</si>
  <si>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</si>
  <si>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</si>
  <si>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</si>
  <si>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</si>
  <si>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</si>
  <si>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</si>
  <si>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</si>
  <si>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</si>
  <si>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</si>
  <si>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</si>
  <si>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</si>
  <si>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</si>
  <si>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</si>
  <si>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</si>
  <si>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</si>
  <si>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</si>
  <si>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</si>
  <si>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</si>
  <si>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</si>
  <si>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</si>
  <si>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</si>
  <si>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</si>
  <si>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</si>
  <si>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</si>
  <si>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</si>
  <si>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</si>
  <si>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</si>
  <si>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</si>
  <si>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</si>
  <si>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</si>
  <si>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</si>
  <si>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</si>
  <si>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</si>
  <si>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</si>
  <si>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</si>
  <si>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</si>
  <si>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</si>
  <si>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</si>
  <si>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</si>
  <si>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</si>
  <si>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</si>
  <si>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</si>
  <si>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</si>
  <si>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</si>
  <si>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</si>
  <si>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</si>
  <si>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</si>
  <si>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</si>
  <si>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</si>
  <si>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</si>
  <si>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</si>
  <si>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</si>
  <si>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</si>
  <si>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</si>
  <si>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</si>
  <si>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</si>
  <si>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</si>
  <si>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</si>
  <si>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</si>
  <si>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</si>
  <si>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</si>
  <si>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</si>
  <si>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</si>
  <si>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</si>
  <si>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</si>
  <si>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</si>
  <si>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</si>
  <si>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</si>
  <si>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</si>
  <si>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</si>
  <si>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</si>
  <si>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</si>
  <si>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</si>
  <si>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</si>
  <si>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</si>
  <si>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</si>
  <si>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</si>
  <si>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</si>
  <si>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</si>
  <si>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</si>
  <si>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</si>
  <si>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</si>
  <si>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</si>
  <si>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</si>
  <si>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</si>
  <si>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</si>
  <si>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</si>
  <si>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</si>
  <si>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</si>
  <si>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</si>
  <si>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</si>
  <si>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</si>
  <si>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</si>
  <si>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</si>
  <si>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</si>
  <si>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</si>
  <si>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</si>
  <si>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</si>
  <si>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</si>
  <si>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</si>
  <si>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</si>
  <si>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</si>
  <si>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</si>
  <si>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</si>
  <si>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</si>
  <si>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</si>
  <si>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</si>
  <si>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</si>
  <si>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</si>
  <si>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</si>
  <si>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</si>
  <si>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</si>
  <si>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</si>
  <si>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</si>
  <si>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</si>
  <si>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</si>
  <si>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</si>
  <si>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</si>
  <si>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</si>
  <si>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</si>
  <si>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</si>
  <si>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</si>
  <si>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</si>
  <si>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</si>
  <si>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</si>
  <si>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</si>
  <si>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</si>
  <si>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</si>
  <si>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</si>
  <si>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</si>
  <si>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</si>
  <si>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</si>
  <si>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</si>
  <si>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</si>
  <si>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</si>
  <si>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</si>
  <si>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</si>
  <si>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</si>
  <si>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</si>
  <si>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</si>
  <si>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</si>
  <si>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</si>
  <si>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</si>
  <si>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</si>
  <si>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</si>
  <si>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</si>
  <si>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</si>
  <si>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</si>
  <si>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</si>
  <si>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</si>
  <si>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</si>
  <si>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</si>
  <si>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</si>
  <si>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</si>
  <si>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</si>
  <si>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</si>
  <si>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</si>
  <si>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</si>
  <si>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</si>
  <si>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</si>
  <si>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</si>
  <si>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</si>
  <si>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</si>
  <si>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</si>
  <si>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</si>
  <si>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</si>
  <si>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</si>
  <si>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</si>
  <si>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</si>
  <si>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</si>
  <si>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</si>
  <si>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</si>
  <si>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</si>
  <si>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</si>
  <si>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</si>
  <si>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</si>
  <si>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</si>
  <si>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</si>
  <si>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</si>
  <si>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</si>
  <si>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</si>
  <si>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</si>
  <si>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</si>
  <si>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</si>
  <si>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</si>
  <si>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</si>
  <si>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</si>
  <si>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</si>
  <si>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</si>
  <si>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</si>
  <si>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</si>
  <si>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</si>
  <si>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</si>
  <si>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</si>
  <si>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</si>
  <si>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</si>
  <si>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</si>
  <si>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</si>
  <si>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</si>
  <si>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</si>
  <si>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</si>
  <si>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</si>
  <si>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</si>
  <si>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</si>
  <si>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</si>
  <si>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</si>
  <si>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</si>
  <si>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</si>
  <si>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</si>
  <si>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</si>
  <si>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</si>
  <si>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</si>
  <si>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</si>
  <si>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</si>
  <si>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</si>
  <si>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</si>
  <si>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</si>
  <si>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</si>
  <si>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</si>
  <si>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</si>
  <si>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</si>
  <si>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</si>
  <si>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</si>
  <si>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</si>
  <si>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</si>
  <si>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</si>
  <si>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</si>
  <si>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</si>
  <si>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</si>
  <si>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</si>
  <si>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</si>
  <si>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</si>
  <si>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</si>
  <si>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</si>
  <si>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</si>
  <si>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</si>
  <si>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</si>
  <si>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</si>
  <si>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</si>
  <si>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</si>
  <si>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</si>
  <si>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</si>
  <si>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</si>
  <si>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</si>
  <si>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</si>
  <si>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</si>
  <si>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</si>
  <si>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</si>
  <si>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</si>
  <si>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</si>
  <si>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</si>
  <si>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</si>
  <si>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</si>
  <si>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</si>
  <si>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</si>
  <si>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</si>
  <si>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</si>
  <si>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</si>
  <si>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</si>
  <si>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</si>
  <si>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</si>
  <si>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</si>
  <si>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</si>
  <si>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</si>
  <si>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</si>
  <si>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</si>
  <si>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</si>
  <si>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</si>
  <si>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</si>
  <si>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</si>
  <si>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</si>
  <si>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</si>
  <si>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</si>
  <si>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</si>
  <si>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</si>
  <si>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</si>
  <si>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</si>
  <si>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</si>
  <si>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</si>
  <si>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</si>
  <si>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</si>
  <si>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</si>
  <si>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</si>
  <si>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</si>
  <si>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</si>
  <si>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</si>
  <si>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</si>
  <si>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</si>
  <si>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</si>
  <si>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</si>
  <si>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</si>
  <si>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</si>
  <si>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</si>
  <si>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</si>
  <si>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</si>
  <si>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</si>
  <si>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</si>
  <si>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</si>
  <si>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</si>
  <si>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</si>
  <si>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</si>
  <si>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</si>
  <si>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</si>
  <si>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</si>
  <si>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</si>
  <si>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</si>
  <si>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</si>
  <si>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</si>
  <si>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</si>
  <si>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</si>
  <si>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</si>
  <si>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</si>
  <si>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</si>
  <si>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</si>
  <si>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</si>
  <si>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</si>
  <si>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</si>
  <si>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</si>
  <si>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</si>
  <si>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</si>
  <si>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</si>
  <si>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</si>
  <si>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</si>
  <si>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</si>
  <si>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</si>
  <si>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</si>
  <si>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</si>
  <si>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</si>
  <si>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</si>
  <si>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</si>
  <si>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</si>
  <si>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</si>
  <si>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</si>
  <si>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</si>
  <si>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</si>
  <si>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</si>
  <si>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</si>
  <si>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</si>
  <si>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</si>
  <si>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</si>
  <si>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</si>
  <si>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</si>
  <si>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</si>
  <si>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</si>
  <si>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</si>
  <si>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</si>
  <si>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</si>
  <si>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</si>
  <si>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</si>
  <si>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</si>
  <si>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</si>
  <si>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</si>
  <si>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</si>
  <si>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</si>
  <si>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</si>
  <si>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</si>
  <si>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</si>
  <si>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</si>
  <si>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</si>
  <si>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</si>
  <si>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</si>
  <si>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</si>
  <si>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</si>
  <si>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</si>
  <si>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</si>
  <si>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</si>
  <si>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</si>
  <si>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</si>
  <si>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</si>
  <si>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</si>
  <si>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</si>
  <si>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</si>
  <si>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</si>
  <si>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</si>
  <si>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</si>
  <si>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</si>
  <si>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</si>
  <si>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</si>
  <si>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</si>
  <si>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</si>
  <si>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</si>
  <si>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</si>
  <si>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</si>
  <si>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</si>
  <si>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</si>
  <si>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</si>
  <si>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</si>
  <si>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</si>
  <si>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</si>
  <si>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</si>
  <si>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</si>
  <si>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</si>
  <si>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</si>
  <si>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</si>
  <si>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</si>
  <si>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</si>
  <si>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</si>
  <si>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</si>
  <si>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</si>
  <si>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</si>
  <si>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</si>
  <si>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</si>
  <si>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</si>
  <si>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</si>
  <si>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</si>
  <si>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</si>
  <si>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</si>
  <si>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</si>
  <si>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</si>
  <si>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</si>
  <si>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</si>
  <si>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</si>
  <si>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</si>
  <si>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</si>
  <si>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</si>
  <si>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</si>
  <si>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</si>
  <si>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</si>
  <si>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</si>
  <si>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</si>
  <si>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</si>
  <si>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</si>
  <si>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</si>
  <si>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</si>
  <si>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</si>
  <si>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</si>
  <si>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</si>
  <si>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</si>
  <si>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</si>
  <si>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</si>
  <si>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</si>
  <si>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</si>
  <si>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</si>
  <si>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</si>
  <si>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</si>
  <si>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</si>
  <si>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</si>
  <si>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</si>
  <si>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</si>
  <si>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</si>
  <si>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</si>
  <si>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</si>
  <si>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</si>
  <si>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</si>
  <si>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</si>
  <si>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</si>
  <si>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</si>
  <si>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</si>
  <si>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</si>
  <si>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</si>
  <si>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</si>
  <si>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</si>
  <si>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</si>
  <si>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</si>
  <si>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</si>
  <si>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</si>
  <si>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</si>
  <si>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</si>
  <si>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</si>
  <si>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</si>
  <si>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</si>
  <si>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</si>
  <si>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</si>
  <si>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</si>
  <si>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</si>
  <si>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</si>
  <si>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</si>
  <si>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</si>
  <si>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</si>
  <si>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</si>
  <si>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</si>
  <si>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</si>
  <si>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</si>
  <si>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</si>
  <si>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</si>
  <si>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</si>
  <si>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</si>
  <si>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</si>
  <si>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</si>
  <si>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</si>
  <si>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</si>
  <si>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</si>
  <si>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</si>
  <si>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</si>
  <si>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</si>
  <si>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</si>
  <si>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</si>
  <si>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</si>
  <si>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</si>
  <si>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</si>
  <si>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</si>
  <si>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</si>
  <si>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</si>
  <si>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</si>
  <si>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</si>
  <si>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</si>
  <si>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</si>
  <si>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</si>
  <si>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</si>
  <si>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</si>
  <si>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</si>
  <si>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</si>
  <si>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</si>
  <si>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</si>
  <si>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</si>
  <si>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</si>
  <si>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</si>
  <si>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</si>
  <si>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</si>
  <si>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</si>
  <si>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</si>
  <si>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</si>
  <si>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</si>
  <si>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</si>
  <si>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</si>
  <si>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</si>
  <si>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</si>
  <si>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</si>
  <si>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</si>
  <si>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</si>
  <si>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</si>
  <si>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</si>
  <si>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</si>
  <si>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</si>
  <si>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</si>
  <si>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</si>
  <si>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</si>
  <si>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</si>
  <si>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</si>
  <si>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</si>
  <si>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</si>
  <si>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</si>
  <si>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</si>
  <si>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</si>
  <si>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</si>
  <si>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</si>
  <si>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</si>
  <si>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</si>
  <si>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</si>
  <si>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</si>
  <si>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</si>
  <si>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</si>
  <si>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</si>
  <si>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</si>
  <si>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</si>
  <si>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</si>
  <si>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</si>
  <si>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</si>
  <si>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</si>
  <si>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</si>
  <si>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</si>
  <si>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</si>
  <si>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</si>
  <si>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</si>
  <si>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</si>
  <si>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</si>
  <si>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</si>
  <si>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</si>
  <si>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</si>
  <si>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</si>
  <si>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</si>
  <si>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</si>
  <si>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</si>
  <si>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</si>
  <si>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</si>
  <si>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</si>
  <si>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</si>
  <si>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</si>
  <si>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</si>
  <si>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</si>
  <si>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</si>
  <si>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</si>
  <si>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</si>
  <si>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</si>
  <si>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</si>
  <si>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</si>
  <si>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</si>
  <si>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</si>
  <si>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</si>
  <si>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</si>
  <si>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</si>
  <si>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</si>
  <si>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</si>
  <si>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</si>
  <si>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</si>
  <si>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</si>
  <si>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</si>
  <si>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</si>
  <si>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</si>
  <si>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</si>
  <si>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</si>
  <si>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</si>
  <si>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</si>
  <si>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</si>
  <si>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</si>
  <si>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</si>
  <si>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</si>
  <si>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</si>
  <si>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</si>
  <si>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</si>
  <si>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</si>
  <si>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</si>
  <si>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</si>
  <si>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</si>
  <si>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</si>
  <si>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</si>
  <si>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</si>
  <si>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</si>
  <si>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</si>
  <si>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</si>
  <si>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</si>
  <si>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</si>
  <si>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</si>
  <si>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</si>
  <si>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</si>
  <si>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</si>
  <si>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</si>
  <si>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</si>
  <si>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</si>
  <si>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</si>
  <si>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</si>
  <si>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</si>
  <si>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</si>
  <si>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</si>
  <si>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</si>
  <si>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</si>
  <si>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</si>
  <si>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</si>
  <si>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</si>
  <si>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</si>
  <si>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</si>
  <si>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</si>
  <si>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</si>
  <si>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</si>
  <si>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</si>
  <si>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</si>
  <si>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</si>
  <si>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</si>
  <si>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</si>
  <si>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</si>
  <si>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</si>
  <si>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</si>
  <si>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</si>
  <si>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</si>
  <si>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</si>
  <si>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</si>
  <si>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</si>
  <si>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</si>
  <si>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</si>
  <si>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</si>
  <si>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</si>
  <si>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</si>
  <si>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</si>
  <si>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</si>
  <si>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</si>
  <si>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</si>
  <si>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</si>
  <si>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</si>
  <si>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</si>
  <si>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</si>
  <si>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</si>
  <si>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</si>
  <si>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</si>
  <si>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</si>
  <si>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</si>
  <si>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</si>
  <si>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</si>
  <si>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</si>
  <si>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</si>
  <si>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</si>
  <si>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</si>
  <si>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</si>
  <si>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</si>
  <si>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</si>
  <si>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</si>
  <si>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</si>
  <si>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</si>
  <si>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</si>
  <si>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</si>
  <si>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</si>
  <si>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</si>
  <si>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</si>
  <si>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</si>
  <si>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</si>
  <si>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</si>
  <si>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</si>
  <si>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</si>
  <si>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</si>
  <si>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</si>
  <si>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</si>
  <si>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</si>
  <si>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</si>
  <si>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</si>
  <si>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</si>
  <si>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</si>
  <si>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</si>
  <si>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</si>
  <si>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</si>
  <si>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</si>
  <si>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</si>
  <si>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</si>
  <si>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</si>
  <si>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</si>
  <si>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</si>
  <si>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</si>
  <si>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</si>
  <si>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</si>
  <si>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</si>
  <si>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</si>
  <si>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</si>
  <si>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</si>
  <si>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</si>
  <si>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</si>
  <si>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</si>
  <si>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</si>
  <si>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</si>
  <si>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</si>
  <si>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</si>
  <si>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</si>
  <si>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</si>
  <si>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</si>
  <si>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</si>
  <si>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</si>
  <si>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</si>
  <si>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</si>
  <si>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</si>
  <si>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</si>
  <si>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</si>
  <si>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</si>
  <si>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</si>
  <si>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</si>
  <si>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</si>
  <si>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</si>
  <si>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</si>
  <si>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</si>
  <si>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</si>
  <si>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</si>
  <si>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</si>
  <si>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</si>
  <si>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</si>
  <si>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</si>
  <si>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</si>
  <si>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</si>
  <si>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</si>
  <si>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</si>
  <si>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</si>
  <si>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</si>
  <si>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</si>
  <si>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</si>
  <si>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</si>
  <si>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</si>
  <si>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</si>
  <si>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</si>
  <si>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</si>
  <si>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</si>
  <si>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</si>
  <si>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</si>
  <si>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</si>
  <si>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</si>
  <si>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</si>
  <si>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</si>
  <si>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</si>
  <si>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</si>
  <si>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</si>
  <si>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</si>
  <si>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</si>
  <si>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</si>
  <si>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</si>
  <si>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</si>
  <si>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</si>
  <si>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</si>
  <si>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</si>
  <si>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</si>
  <si>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</si>
  <si>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</si>
  <si>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</si>
  <si>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</si>
  <si>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</si>
  <si>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</si>
  <si>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</si>
  <si>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</si>
  <si>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</si>
  <si>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</si>
  <si>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</si>
  <si>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</si>
  <si>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</si>
  <si>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</si>
  <si>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</si>
  <si>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</si>
  <si>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</si>
  <si>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</si>
  <si>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</si>
  <si>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</si>
  <si>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</si>
  <si>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</si>
  <si>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</si>
  <si>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</si>
  <si>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</si>
  <si>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</si>
  <si>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</si>
  <si>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</si>
  <si>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</si>
  <si>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</si>
  <si>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</si>
  <si>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</si>
  <si>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</si>
  <si>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</si>
  <si>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</si>
  <si>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</si>
  <si>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</si>
  <si>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</si>
  <si>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</si>
  <si>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</si>
  <si>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</si>
  <si>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</si>
  <si>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</si>
  <si>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</si>
  <si>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</si>
  <si>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</si>
  <si>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</si>
  <si>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</si>
  <si>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</si>
  <si>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</si>
  <si>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</si>
  <si>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</si>
  <si>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</si>
  <si>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</si>
  <si>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</si>
  <si>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</si>
  <si>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</si>
  <si>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</si>
  <si>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</si>
  <si>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</si>
  <si>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</si>
  <si>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</si>
  <si>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</si>
  <si>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</si>
  <si>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</si>
  <si>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</si>
  <si>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</si>
  <si>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</si>
  <si>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</si>
  <si>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</si>
  <si>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</si>
  <si>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</si>
  <si>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</si>
  <si>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</si>
  <si>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</si>
  <si>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</si>
  <si>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</si>
  <si>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</si>
  <si>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</si>
  <si>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</si>
  <si>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</si>
  <si>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</si>
  <si>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</si>
  <si>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</si>
  <si>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</si>
  <si>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</si>
  <si>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</si>
  <si>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</si>
  <si>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</si>
  <si>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</si>
  <si>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</si>
  <si>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</si>
  <si>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</si>
  <si>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</si>
  <si>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</si>
  <si>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</si>
  <si>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</si>
  <si>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</si>
  <si>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</si>
  <si>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</si>
  <si>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</si>
  <si>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</si>
  <si>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</si>
  <si>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</si>
  <si>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</si>
  <si>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</si>
  <si>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</si>
  <si>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</si>
  <si>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</si>
  <si>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</si>
  <si>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</si>
  <si>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</si>
  <si>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</si>
  <si>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</si>
  <si>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</si>
  <si>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</si>
  <si>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</si>
  <si>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</si>
  <si>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</si>
  <si>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</si>
  <si>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</si>
  <si>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</si>
  <si>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</si>
  <si>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</si>
  <si>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</si>
  <si>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</si>
  <si>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</si>
  <si>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</si>
  <si>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</si>
  <si>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</si>
  <si>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</si>
  <si>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</si>
  <si>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</si>
  <si>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</si>
  <si>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</si>
  <si>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</si>
  <si>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</si>
  <si>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</si>
  <si>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</si>
  <si>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</si>
  <si>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</si>
  <si>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</si>
  <si>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</si>
  <si>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</si>
  <si>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</si>
  <si>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</si>
  <si>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</si>
  <si>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</si>
  <si>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</si>
  <si>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</si>
  <si>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</si>
  <si>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</si>
  <si>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</si>
  <si>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</si>
  <si>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</si>
  <si>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</si>
  <si>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</si>
  <si>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</si>
  <si>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</si>
  <si>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</si>
  <si>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</si>
  <si>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</si>
  <si>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</si>
  <si>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</si>
  <si>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</si>
  <si>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</si>
  <si>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</si>
  <si>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</si>
  <si>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</si>
  <si>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</si>
  <si>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</si>
  <si>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</si>
  <si>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</si>
  <si>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</si>
  <si>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</si>
  <si>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</si>
  <si>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</si>
  <si>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</si>
  <si>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</si>
  <si>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</si>
  <si>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</si>
  <si>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</si>
  <si>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</si>
  <si>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</si>
  <si>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</si>
  <si>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</si>
  <si>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</si>
  <si>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</si>
  <si>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</si>
  <si>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</si>
  <si>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</si>
  <si>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</si>
  <si>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</si>
  <si>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</si>
  <si>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</si>
  <si>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</si>
  <si>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</si>
  <si>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</si>
  <si>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</si>
  <si>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</si>
  <si>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</si>
  <si>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</si>
  <si>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</si>
  <si>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</si>
  <si>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</si>
  <si>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</si>
  <si>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</si>
  <si>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</si>
  <si>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</si>
  <si>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</si>
  <si>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</si>
  <si>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</si>
  <si>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</si>
  <si>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</si>
  <si>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</si>
  <si>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</si>
  <si>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</si>
  <si>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</si>
  <si>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</si>
  <si>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</si>
  <si>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</si>
  <si>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</si>
  <si>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</si>
  <si>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</si>
  <si>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</si>
  <si>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</si>
  <si>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</si>
  <si>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</si>
  <si>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</si>
  <si>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</si>
  <si>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</si>
  <si>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</si>
  <si>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</si>
  <si>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</si>
  <si>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</si>
  <si>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</si>
  <si>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</si>
  <si>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</si>
  <si>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</si>
  <si>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</si>
  <si>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</si>
  <si>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</si>
  <si>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</si>
  <si>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</si>
  <si>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</si>
  <si>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</si>
  <si>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</si>
  <si>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</si>
  <si>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</si>
  <si>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</si>
  <si>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</si>
  <si>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</si>
  <si>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</si>
  <si>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</si>
  <si>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</si>
  <si>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</si>
  <si>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</si>
  <si>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</si>
  <si>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</si>
  <si>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</si>
  <si>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</si>
  <si>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</si>
  <si>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</si>
  <si>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</si>
  <si>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</si>
  <si>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</si>
  <si>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</si>
  <si>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</si>
  <si>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</si>
  <si>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</si>
  <si>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</si>
  <si>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</si>
  <si>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</si>
  <si>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</si>
  <si>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</si>
  <si>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</si>
  <si>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</si>
  <si>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</si>
  <si>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</si>
  <si>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</si>
  <si>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</si>
  <si>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</si>
  <si>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</si>
  <si>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</si>
  <si>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</si>
  <si>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</si>
  <si>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</si>
  <si>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</si>
  <si>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</si>
  <si>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</si>
  <si>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</si>
  <si>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</si>
  <si>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</si>
  <si>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</si>
  <si>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</si>
  <si>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</si>
  <si>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</si>
  <si>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</si>
  <si>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</si>
  <si>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</si>
  <si>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</si>
  <si>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</si>
  <si>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</si>
  <si>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</si>
  <si>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</si>
  <si>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</si>
  <si>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</si>
  <si>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</si>
  <si>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</si>
  <si>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</si>
  <si>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</si>
  <si>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</si>
  <si>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</si>
  <si>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</si>
  <si>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</si>
  <si>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</si>
  <si>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</si>
  <si>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</si>
  <si>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</si>
  <si>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</si>
  <si>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</si>
  <si>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</si>
  <si>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</si>
  <si>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</si>
  <si>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</si>
  <si>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</si>
  <si>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</si>
  <si>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</si>
  <si>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</si>
  <si>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</si>
  <si>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</si>
  <si>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</si>
  <si>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</si>
  <si>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</si>
  <si>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</si>
  <si>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</si>
  <si>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</si>
  <si>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</si>
  <si>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</si>
  <si>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</si>
  <si>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</si>
  <si>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</si>
  <si>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</si>
  <si>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</si>
  <si>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</si>
  <si>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</si>
  <si>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</si>
  <si>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</si>
  <si>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</si>
  <si>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</si>
  <si>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</si>
  <si>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</si>
  <si>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</si>
  <si>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</si>
  <si>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</si>
  <si>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</si>
  <si>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</si>
  <si>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</si>
  <si>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</si>
  <si>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</si>
  <si>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</si>
  <si>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</si>
  <si>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</si>
  <si>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</si>
  <si>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</si>
  <si>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</si>
  <si>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</si>
  <si>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</si>
  <si>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</si>
  <si>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</si>
  <si>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</si>
  <si>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</si>
  <si>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</si>
  <si>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</si>
  <si>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</si>
  <si>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</si>
  <si>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</si>
  <si>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</si>
  <si>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</si>
  <si>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</si>
  <si>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</si>
  <si>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</si>
  <si>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</si>
  <si>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</si>
  <si>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</si>
  <si>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</si>
  <si>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</si>
  <si>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</si>
  <si>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</si>
  <si>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</si>
  <si>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</si>
  <si>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</si>
  <si>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</si>
  <si>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</si>
  <si>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</si>
  <si>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</si>
  <si>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</si>
  <si>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</si>
  <si>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</si>
  <si>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</si>
  <si>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</si>
  <si>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</si>
  <si>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</si>
  <si>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</si>
  <si>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</si>
  <si>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</si>
  <si>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</si>
  <si>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</si>
  <si>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</si>
  <si>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</si>
  <si>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</si>
  <si>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</si>
  <si>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</si>
  <si>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</si>
  <si>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</si>
  <si>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</si>
  <si>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</si>
  <si>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</si>
  <si>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</si>
  <si>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</si>
  <si>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</si>
  <si>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</si>
  <si>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</si>
  <si>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</si>
  <si>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</si>
  <si>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</si>
  <si>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</si>
  <si>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</si>
  <si>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</si>
  <si>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</si>
  <si>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</si>
  <si>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</si>
  <si>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</si>
  <si>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</si>
  <si>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</si>
  <si>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</si>
  <si>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</si>
  <si>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</si>
  <si>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</si>
  <si>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</si>
  <si>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</si>
  <si>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</si>
  <si>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</si>
  <si>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</si>
  <si>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</si>
  <si>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</si>
  <si>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</si>
  <si>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</si>
  <si>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</si>
  <si>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</si>
  <si>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</si>
  <si>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</si>
  <si>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</si>
  <si>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</si>
  <si>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</si>
  <si>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</si>
  <si>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</si>
  <si>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</si>
  <si>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</si>
  <si>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</si>
  <si>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</si>
  <si>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</si>
  <si>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</si>
  <si>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</si>
  <si>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</si>
  <si>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</si>
  <si>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</si>
  <si>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</si>
  <si>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</si>
  <si>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</si>
  <si>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</si>
  <si>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</si>
  <si>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</si>
  <si>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</si>
  <si>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</si>
  <si>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</si>
  <si>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</si>
  <si>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</si>
  <si>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</si>
  <si>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</si>
  <si>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</si>
  <si>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</si>
  <si>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</si>
  <si>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</si>
  <si>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</si>
  <si>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</si>
  <si>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</si>
  <si>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</si>
  <si>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</si>
  <si>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</si>
  <si>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</si>
  <si>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</si>
  <si>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</si>
  <si>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</si>
  <si>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</si>
  <si>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</si>
  <si>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</si>
  <si>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</si>
  <si>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</si>
  <si>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</si>
  <si>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</si>
  <si>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</si>
  <si>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</si>
  <si>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</si>
  <si>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</si>
  <si>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</si>
  <si>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</si>
  <si>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</si>
  <si>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</si>
  <si>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</si>
  <si>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</si>
  <si>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</si>
  <si>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</si>
  <si>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</si>
  <si>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</si>
  <si>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</si>
  <si>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</si>
  <si>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</si>
  <si>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</si>
  <si>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</si>
  <si>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</si>
  <si>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</si>
  <si>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</si>
  <si>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</si>
  <si>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</si>
  <si>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</si>
  <si>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</si>
  <si>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</si>
  <si>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</si>
  <si>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</si>
  <si>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</si>
  <si>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</si>
  <si>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</si>
  <si>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</si>
  <si>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</si>
  <si>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</si>
  <si>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</si>
  <si>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</si>
  <si>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</si>
  <si>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</si>
  <si>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</si>
  <si>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</si>
  <si>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</si>
  <si>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</si>
  <si>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</si>
  <si>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</si>
  <si>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</si>
  <si>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</si>
  <si>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</si>
  <si>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</si>
  <si>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</si>
  <si>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</si>
  <si>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</si>
  <si>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</si>
  <si>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</si>
  <si>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</si>
  <si>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</si>
  <si>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</si>
  <si>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</si>
  <si>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</si>
  <si>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</si>
  <si>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</si>
  <si>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</si>
  <si>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</si>
  <si>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</si>
  <si>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</si>
  <si>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</si>
  <si>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</si>
  <si>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</si>
  <si>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</si>
  <si>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</si>
  <si>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</si>
  <si>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</si>
  <si>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</si>
  <si>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</si>
  <si>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</si>
  <si>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</si>
  <si>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</si>
  <si>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</si>
  <si>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</si>
  <si>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</si>
  <si>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</si>
  <si>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</si>
  <si>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</si>
  <si>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</si>
  <si>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</si>
  <si>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</si>
  <si>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</si>
  <si>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</si>
  <si>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</si>
  <si>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</si>
  <si>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</si>
  <si>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</si>
  <si>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</si>
  <si>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</si>
  <si>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</si>
  <si>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</si>
  <si>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</si>
  <si>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</si>
  <si>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</si>
  <si>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</si>
  <si>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</si>
  <si>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</si>
  <si>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</si>
  <si>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</si>
  <si>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</si>
  <si>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</si>
  <si>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</si>
  <si>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</si>
  <si>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</si>
  <si>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</si>
  <si>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</si>
  <si>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</si>
  <si>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</si>
  <si>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</si>
  <si>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</si>
  <si>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</si>
  <si>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</si>
  <si>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</si>
  <si>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</si>
  <si>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</si>
  <si>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</si>
  <si>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</si>
  <si>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</si>
  <si>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</si>
  <si>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</si>
  <si>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</si>
  <si>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</si>
  <si>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</si>
  <si>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</si>
  <si>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</si>
  <si>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</si>
  <si>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</si>
  <si>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</si>
  <si>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</si>
  <si>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</si>
  <si>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</si>
  <si>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</si>
  <si>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</si>
  <si>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</si>
  <si>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</si>
  <si>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</si>
  <si>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</si>
  <si>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</si>
  <si>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</si>
  <si>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</si>
  <si>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</si>
  <si>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</si>
  <si>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</si>
  <si>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</si>
  <si>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</si>
  <si>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</si>
  <si>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</si>
  <si>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</si>
  <si>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</si>
  <si>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</si>
  <si>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</si>
  <si>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</si>
  <si>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</si>
  <si>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</si>
  <si>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</si>
  <si>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</si>
  <si>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</si>
  <si>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</si>
  <si>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</si>
  <si>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</si>
  <si>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</si>
  <si>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</si>
  <si>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</si>
  <si>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</si>
  <si>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</si>
  <si>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</si>
  <si>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</si>
  <si>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</si>
  <si>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</si>
  <si>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</si>
  <si>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</si>
  <si>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</si>
  <si>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</si>
  <si>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</si>
  <si>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</si>
  <si>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</si>
  <si>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</si>
  <si>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</si>
  <si>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</si>
  <si>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</si>
  <si>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</si>
  <si>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</si>
  <si>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</si>
  <si>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</si>
  <si>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</si>
  <si>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</si>
  <si>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</si>
  <si>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</si>
  <si>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</si>
  <si>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</si>
  <si>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</si>
  <si>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</si>
  <si>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</si>
  <si>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</si>
  <si>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</si>
  <si>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</si>
  <si>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</si>
  <si>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</si>
  <si>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</si>
  <si>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</si>
  <si>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</si>
  <si>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</si>
  <si>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</si>
  <si>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</si>
  <si>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</si>
  <si>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</si>
  <si>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</si>
  <si>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</si>
  <si>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</si>
  <si>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</si>
  <si>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</si>
  <si>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</si>
  <si>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</si>
  <si>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</si>
  <si>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</si>
  <si>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</si>
  <si>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</si>
  <si>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</si>
  <si>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</si>
  <si>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</si>
  <si>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</si>
  <si>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</si>
  <si>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</si>
  <si>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</si>
  <si>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</si>
  <si>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</si>
  <si>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</si>
  <si>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</si>
  <si>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</si>
  <si>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</si>
  <si>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</si>
  <si>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</si>
  <si>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</si>
  <si>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</si>
  <si>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</si>
  <si>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</si>
  <si>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</si>
  <si>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</si>
  <si>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</si>
  <si>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</si>
  <si>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</si>
  <si>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</si>
  <si>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</si>
  <si>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</si>
  <si>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</si>
  <si>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</si>
  <si>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</si>
  <si>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</si>
  <si>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</si>
  <si>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</si>
  <si>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</si>
  <si>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</si>
  <si>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</si>
  <si>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</si>
  <si>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</si>
  <si>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</si>
  <si>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</si>
  <si>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</si>
  <si>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</si>
  <si>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</si>
  <si>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</si>
  <si>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</si>
  <si>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</si>
  <si>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</si>
  <si>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</si>
  <si>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</si>
  <si>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</si>
  <si>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</si>
  <si>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</si>
  <si>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</si>
  <si>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</si>
  <si>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</si>
  <si>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</si>
  <si>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</si>
  <si>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</si>
  <si>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</si>
  <si>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</si>
  <si>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</si>
  <si>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</si>
  <si>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</si>
  <si>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</si>
  <si>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</si>
  <si>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</si>
  <si>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</si>
  <si>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</si>
  <si>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</si>
  <si>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</si>
  <si>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</si>
  <si>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</si>
  <si>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</si>
  <si>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</si>
  <si>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</si>
  <si>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</si>
  <si>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</si>
  <si>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</si>
  <si>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</si>
  <si>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</si>
  <si>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</si>
  <si>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</si>
  <si>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</si>
  <si>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</si>
  <si>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</si>
  <si>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</si>
  <si>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</si>
  <si>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</si>
  <si>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</si>
  <si>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</si>
  <si>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</si>
  <si>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</si>
  <si>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</si>
  <si>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</si>
  <si>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</si>
  <si>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</si>
  <si>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</si>
  <si>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</si>
  <si>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</si>
  <si>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</si>
  <si>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</si>
  <si>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</si>
  <si>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</si>
  <si>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</si>
  <si>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</si>
  <si>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</si>
  <si>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</si>
  <si>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</si>
  <si>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</si>
  <si>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</si>
  <si>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</si>
  <si>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</si>
  <si>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</si>
  <si>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</si>
  <si>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</si>
  <si>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</si>
  <si>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</si>
  <si>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</si>
  <si>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</si>
  <si>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</si>
  <si>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</si>
  <si>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</si>
  <si>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</si>
  <si>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</si>
  <si>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</si>
  <si>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</si>
  <si>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</si>
  <si>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</si>
  <si>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</si>
  <si>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</si>
  <si>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</si>
  <si>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</si>
  <si>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</si>
  <si>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</si>
  <si>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</si>
  <si>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</si>
  <si>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</si>
  <si>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</si>
  <si>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</si>
  <si>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</si>
  <si>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</si>
  <si>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</si>
  <si>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</si>
  <si>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</si>
  <si>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</si>
  <si>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</si>
  <si>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</si>
  <si>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</si>
  <si>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</si>
  <si>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</si>
  <si>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</si>
  <si>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</si>
  <si>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</si>
  <si>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</si>
  <si>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</si>
  <si>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</si>
  <si>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</si>
  <si>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</si>
  <si>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</si>
  <si>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</si>
  <si>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</si>
  <si>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</si>
  <si>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</si>
  <si>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</si>
  <si>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</si>
  <si>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</si>
  <si>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</si>
  <si>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</si>
  <si>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</si>
  <si>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</si>
  <si>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</si>
  <si>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</si>
  <si>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</si>
  <si>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</si>
  <si>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</si>
  <si>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</si>
  <si>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</si>
  <si>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</si>
  <si>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</si>
  <si>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</si>
  <si>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</si>
  <si>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</si>
  <si>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</si>
  <si>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</si>
  <si>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</si>
  <si>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</si>
  <si>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</si>
  <si>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</si>
  <si>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</si>
  <si>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</si>
  <si>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</si>
  <si>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</si>
  <si>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</si>
  <si>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</si>
  <si>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</si>
  <si>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</si>
  <si>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</si>
  <si>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</si>
  <si>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</si>
  <si>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</si>
  <si>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</si>
  <si>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</si>
  <si>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</si>
  <si>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</si>
  <si>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</si>
  <si>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</si>
  <si>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</si>
  <si>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</si>
  <si>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</si>
  <si>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</si>
  <si>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</si>
  <si>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</si>
  <si>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</si>
  <si>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</si>
  <si>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</si>
  <si>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</si>
  <si>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</si>
  <si>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</si>
  <si>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</si>
  <si>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</si>
  <si>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</si>
  <si>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</si>
  <si>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</si>
  <si>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</si>
  <si>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</si>
  <si>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</si>
  <si>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</si>
  <si>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</si>
  <si>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</si>
  <si>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</si>
  <si>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</si>
  <si>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</si>
  <si>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</si>
  <si>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</si>
  <si>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</si>
  <si>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</si>
  <si>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</si>
  <si>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</si>
  <si>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</si>
  <si>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</si>
  <si>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</si>
  <si>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</si>
  <si>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</si>
  <si>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</si>
  <si>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</si>
  <si>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</si>
  <si>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</si>
  <si>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</si>
  <si>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</si>
  <si>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</si>
  <si>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</si>
  <si>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</si>
  <si>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</si>
  <si>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</si>
  <si>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</si>
  <si>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</si>
  <si>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</si>
  <si>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</si>
  <si>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</si>
  <si>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</si>
  <si>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</si>
  <si>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</si>
  <si>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</si>
  <si>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</si>
  <si>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</si>
  <si>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</si>
  <si>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</si>
  <si>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</si>
  <si>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</si>
  <si>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</si>
  <si>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</si>
  <si>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</si>
  <si>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</si>
  <si>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</si>
  <si>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</si>
  <si>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</si>
  <si>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</si>
  <si>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</si>
  <si>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</si>
  <si>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</si>
  <si>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</si>
  <si>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</si>
  <si>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</si>
  <si>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</si>
  <si>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</si>
  <si>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</si>
  <si>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</si>
  <si>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</si>
  <si>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</si>
  <si>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</si>
  <si>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</si>
  <si>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</si>
  <si>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</si>
  <si>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</si>
  <si>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</si>
  <si>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</si>
  <si>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</si>
  <si>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</si>
  <si>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</si>
  <si>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</si>
  <si>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</si>
  <si>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</si>
  <si>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</si>
  <si>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</si>
  <si>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</si>
  <si>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</si>
  <si>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</si>
  <si>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</si>
  <si>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</si>
  <si>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</si>
  <si>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</si>
  <si>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</si>
  <si>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</si>
  <si>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</si>
  <si>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</si>
  <si>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</si>
  <si>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</si>
  <si>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</si>
  <si>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</si>
  <si>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</si>
  <si>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</si>
  <si>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</si>
  <si>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</si>
  <si>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</si>
  <si>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</si>
  <si>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</si>
  <si>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</si>
  <si>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</si>
  <si>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</si>
  <si>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</si>
  <si>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</si>
  <si>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</si>
  <si>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</si>
  <si>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</si>
  <si>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</si>
  <si>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</si>
  <si>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</si>
  <si>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</si>
  <si>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</si>
  <si>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</si>
  <si>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</si>
  <si>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</si>
  <si>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</si>
  <si>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</si>
  <si>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</si>
  <si>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</si>
  <si>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</si>
  <si>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</si>
  <si>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</si>
  <si>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</si>
  <si>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</si>
  <si>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</si>
  <si>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</si>
  <si>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</si>
  <si>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</si>
  <si>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</si>
  <si>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</si>
  <si>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</si>
  <si>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</si>
  <si>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</si>
  <si>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</si>
  <si>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</si>
  <si>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</si>
  <si>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</si>
  <si>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</si>
  <si>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</si>
  <si>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</si>
  <si>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</si>
  <si>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</si>
  <si>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</si>
  <si>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</si>
  <si>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</si>
  <si>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</si>
  <si>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</si>
  <si>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</si>
  <si>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</si>
  <si>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</si>
  <si>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</si>
  <si>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</si>
  <si>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</si>
  <si>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</si>
  <si>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</si>
  <si>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</si>
  <si>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</si>
  <si>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</si>
  <si>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</si>
  <si>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</si>
  <si>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</si>
  <si>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</si>
  <si>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</si>
  <si>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</si>
  <si>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</si>
  <si>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</si>
  <si>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</si>
  <si>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</si>
  <si>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</si>
  <si>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</si>
  <si>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</si>
  <si>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</si>
  <si>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</si>
  <si>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</si>
  <si>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</si>
  <si>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</si>
  <si>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</si>
  <si>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</si>
  <si>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</si>
  <si>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</si>
  <si>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</si>
  <si>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</si>
  <si>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</si>
  <si>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</si>
  <si>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</si>
  <si>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</si>
  <si>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</si>
  <si>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</si>
  <si>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</si>
  <si>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</si>
  <si>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</si>
  <si>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</si>
  <si>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</si>
  <si>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</si>
  <si>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</si>
  <si>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</si>
  <si>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</si>
  <si>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</si>
  <si>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</si>
  <si>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</si>
  <si>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</si>
  <si>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</si>
  <si>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</si>
  <si>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</si>
  <si>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</si>
  <si>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</si>
  <si>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</si>
  <si>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</si>
  <si>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</si>
  <si>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</si>
  <si>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</si>
  <si>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</si>
  <si>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</si>
  <si>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</si>
  <si>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</si>
  <si>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</si>
  <si>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</si>
  <si>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</si>
  <si>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</si>
  <si>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</si>
  <si>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</si>
  <si>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</si>
  <si>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</si>
  <si>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</si>
  <si>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</si>
  <si>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</si>
  <si>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</si>
  <si>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</si>
  <si>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</si>
  <si>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</si>
  <si>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</si>
  <si>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</si>
  <si>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</si>
  <si>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</si>
  <si>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</si>
  <si>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</si>
  <si>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</si>
  <si>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</si>
  <si>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</si>
  <si>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</si>
  <si>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</si>
  <si>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</si>
  <si>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</si>
  <si>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</si>
  <si>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</si>
  <si>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</si>
  <si>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</si>
  <si>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</si>
  <si>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</si>
  <si>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</si>
  <si>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</si>
  <si>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</si>
  <si>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</si>
  <si>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</si>
  <si>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</si>
  <si>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</si>
  <si>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</si>
  <si>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</si>
  <si>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</si>
  <si>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</si>
  <si>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</si>
  <si>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</si>
  <si>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</si>
  <si>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</si>
  <si>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</si>
  <si>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</si>
  <si>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</si>
  <si>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</si>
  <si>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</si>
  <si>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</si>
  <si>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</si>
  <si>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</si>
  <si>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</si>
  <si>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</si>
  <si>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</si>
  <si>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</si>
  <si>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</si>
  <si>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</si>
  <si>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</si>
  <si>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</si>
  <si>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</si>
  <si>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</si>
  <si>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</si>
  <si>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</si>
  <si>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</si>
  <si>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</si>
  <si>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</si>
  <si>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</si>
  <si>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</si>
  <si>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</si>
  <si>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</si>
  <si>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</si>
  <si>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</si>
  <si>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</si>
  <si>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</si>
  <si>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</si>
  <si>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</si>
  <si>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</si>
  <si>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</si>
  <si>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</si>
  <si>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</si>
  <si>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</si>
  <si>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</si>
  <si>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</si>
  <si>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</si>
  <si>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</si>
  <si>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</si>
  <si>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</si>
  <si>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</si>
  <si>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</si>
  <si>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</si>
  <si>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</si>
  <si>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</si>
  <si>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</si>
  <si>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</si>
  <si>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</si>
  <si>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</si>
  <si>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</si>
  <si>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</si>
  <si>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</si>
  <si>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</si>
  <si>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</si>
  <si>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</si>
  <si>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</si>
  <si>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</si>
  <si>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</si>
  <si>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</si>
  <si>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</si>
  <si>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</si>
  <si>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</si>
  <si>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</si>
  <si>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</si>
  <si>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</si>
  <si>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</si>
  <si>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</si>
  <si>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</si>
  <si>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</si>
  <si>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</si>
  <si>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</si>
  <si>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</si>
  <si>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</si>
  <si>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</si>
  <si>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</si>
  <si>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</si>
  <si>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</si>
  <si>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</si>
  <si>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</si>
  <si>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</si>
  <si>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</si>
  <si>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</si>
  <si>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</si>
  <si>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</si>
  <si>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</si>
  <si>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</si>
  <si>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</si>
  <si>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</si>
  <si>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</si>
  <si>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</si>
  <si>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</si>
  <si>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</si>
  <si>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</si>
  <si>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</si>
  <si>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</si>
  <si>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</si>
  <si>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</si>
  <si>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</si>
  <si>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</si>
  <si>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</si>
  <si>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</si>
  <si>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</si>
  <si>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</si>
  <si>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</si>
  <si>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</si>
  <si>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</si>
  <si>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</si>
  <si>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</si>
  <si>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</si>
  <si>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</si>
  <si>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</si>
  <si>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</si>
  <si>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</si>
  <si>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</si>
  <si>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</si>
  <si>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</si>
  <si>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</si>
  <si>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</si>
  <si>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</si>
  <si>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</si>
  <si>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</si>
  <si>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</si>
  <si>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</si>
  <si>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</si>
  <si>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</si>
  <si>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</si>
  <si>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</si>
  <si>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</si>
  <si>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</si>
  <si>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</si>
  <si>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</si>
  <si>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</si>
  <si>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</si>
  <si>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</si>
  <si>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</si>
  <si>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</si>
  <si>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</si>
  <si>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</si>
  <si>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</si>
  <si>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</si>
  <si>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</si>
  <si>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</si>
  <si>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</si>
  <si>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</si>
  <si>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</si>
  <si>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</si>
  <si>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</si>
  <si>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</si>
  <si>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</si>
  <si>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</si>
  <si>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</si>
  <si>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</si>
  <si>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</si>
  <si>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</si>
  <si>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</si>
  <si>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</si>
  <si>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</si>
  <si>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</si>
  <si>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</si>
  <si>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</si>
  <si>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</si>
  <si>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</si>
  <si>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</si>
  <si>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</si>
  <si>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</si>
  <si>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</si>
  <si>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</si>
  <si>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</si>
  <si>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</si>
  <si>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</si>
  <si>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</si>
  <si>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</si>
  <si>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</si>
  <si>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</si>
  <si>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</si>
  <si>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</si>
  <si>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</si>
  <si>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</si>
  <si>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</si>
  <si>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</si>
  <si>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</si>
  <si>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</si>
  <si>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</si>
  <si>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</si>
  <si>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</si>
  <si>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</si>
  <si>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</si>
  <si>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</si>
  <si>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</si>
  <si>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</si>
  <si>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</si>
  <si>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</si>
  <si>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</si>
  <si>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</si>
  <si>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</si>
  <si>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</si>
  <si>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</si>
  <si>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</si>
  <si>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</si>
  <si>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</si>
  <si>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</si>
  <si>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</si>
  <si>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</si>
  <si>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</si>
  <si>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</si>
  <si>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</si>
  <si>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</si>
  <si>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</si>
  <si>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</si>
  <si>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</si>
  <si>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</si>
  <si>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</si>
  <si>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</si>
  <si>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</si>
  <si>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</si>
  <si>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</si>
  <si>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</si>
  <si>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</si>
  <si>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</si>
  <si>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</si>
  <si>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</si>
  <si>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</si>
  <si>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</si>
  <si>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</si>
  <si>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</si>
  <si>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</si>
  <si>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</si>
  <si>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</si>
  <si>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</si>
  <si>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</si>
  <si>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</si>
  <si>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</si>
  <si>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</si>
  <si>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</si>
  <si>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</si>
  <si>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</si>
  <si>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</si>
  <si>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</si>
  <si>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</si>
  <si>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</si>
  <si>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</si>
  <si>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</si>
  <si>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</si>
  <si>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</si>
  <si>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</si>
  <si>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</si>
  <si>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</si>
  <si>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</si>
  <si>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</si>
  <si>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</si>
  <si>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</si>
  <si>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</si>
  <si>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</si>
  <si>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</si>
  <si>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</si>
  <si>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</si>
  <si>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</si>
  <si>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</si>
  <si>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</si>
  <si>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</si>
  <si>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</si>
  <si>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</si>
  <si>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</si>
  <si>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</si>
  <si>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</si>
  <si>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</si>
  <si>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</si>
  <si>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</si>
  <si>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</si>
  <si>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</si>
  <si>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</si>
  <si>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</si>
  <si>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</si>
  <si>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</si>
  <si>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</si>
  <si>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</si>
  <si>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</si>
  <si>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</si>
  <si>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</si>
  <si>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</si>
  <si>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</si>
  <si>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</si>
  <si>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</si>
  <si>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</si>
  <si>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</si>
  <si>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</si>
  <si>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</si>
  <si>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</si>
  <si>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</si>
  <si>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</si>
  <si>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</si>
  <si>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</si>
  <si>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</si>
  <si>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</si>
  <si>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</si>
  <si>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</si>
  <si>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</si>
  <si>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</si>
  <si>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</si>
  <si>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</si>
  <si>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</si>
  <si>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</si>
  <si>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</si>
  <si>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</si>
  <si>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</si>
  <si>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</si>
  <si>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</si>
  <si>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</si>
  <si>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</si>
  <si>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</si>
  <si>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</si>
  <si>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</si>
  <si>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</si>
  <si>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</si>
  <si>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</si>
  <si>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</si>
  <si>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</si>
  <si>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</si>
  <si>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</si>
  <si>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</si>
  <si>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</si>
  <si>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</si>
  <si>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</si>
  <si>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</si>
  <si>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</si>
  <si>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</si>
  <si>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</si>
  <si>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</si>
  <si>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</si>
  <si>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</si>
  <si>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</si>
  <si>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</si>
  <si>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</si>
  <si>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</si>
  <si>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</si>
  <si>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</si>
  <si>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</si>
  <si>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</si>
  <si>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</si>
  <si>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</si>
  <si>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</si>
  <si>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</si>
  <si>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</si>
  <si>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</si>
  <si>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</si>
  <si>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</si>
  <si>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</si>
  <si>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</si>
  <si>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</si>
  <si>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</si>
  <si>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</si>
  <si>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</si>
  <si>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</si>
  <si>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</si>
  <si>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</si>
  <si>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</si>
  <si>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</si>
  <si>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</si>
  <si>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</si>
  <si>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</si>
  <si>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</si>
  <si>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</si>
  <si>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</si>
  <si>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</si>
  <si>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</si>
  <si>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</si>
  <si>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</si>
  <si>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</si>
  <si>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</si>
  <si>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</si>
  <si>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</si>
  <si>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</si>
  <si>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</si>
  <si>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</si>
  <si>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</si>
  <si>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</si>
  <si>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</si>
  <si>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</si>
  <si>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</si>
  <si>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</si>
  <si>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</si>
  <si>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</si>
  <si>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</si>
  <si>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</si>
  <si>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</si>
  <si>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</si>
  <si>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</si>
  <si>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</si>
  <si>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</si>
  <si>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</si>
  <si>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</si>
  <si>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</si>
  <si>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</si>
  <si>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</si>
  <si>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</si>
  <si>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</si>
  <si>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</si>
  <si>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</si>
  <si>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</si>
  <si>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</si>
  <si>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</si>
  <si>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</si>
  <si>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</si>
  <si>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</si>
  <si>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</si>
  <si>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</si>
  <si>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</si>
  <si>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</si>
  <si>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</si>
  <si>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</si>
  <si>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</si>
  <si>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</si>
  <si>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</si>
  <si>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</si>
  <si>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</si>
  <si>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</si>
  <si>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</si>
  <si>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</si>
  <si>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</si>
  <si>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</si>
  <si>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</si>
  <si>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</si>
  <si>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</si>
  <si>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</si>
  <si>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</si>
  <si>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</si>
  <si>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</si>
  <si>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</si>
  <si>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</si>
  <si>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</si>
  <si>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</si>
  <si>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</si>
  <si>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</si>
  <si>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</si>
  <si>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</si>
  <si>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</si>
  <si>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</si>
  <si>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</si>
  <si>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</si>
  <si>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</si>
  <si>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</si>
  <si>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</si>
  <si>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</si>
  <si>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</si>
  <si>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</si>
  <si>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</si>
  <si>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</si>
  <si>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</si>
  <si>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</si>
  <si>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</si>
  <si>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</si>
  <si>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</si>
  <si>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</si>
  <si>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</si>
  <si>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</si>
  <si>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</si>
  <si>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</si>
  <si>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</si>
  <si>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</si>
  <si>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</si>
  <si>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</si>
  <si>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</si>
  <si>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</si>
  <si>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</si>
  <si>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</si>
  <si>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</si>
  <si>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</si>
  <si>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</si>
  <si>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</si>
  <si>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</si>
  <si>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</si>
  <si>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</si>
  <si>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</si>
  <si>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</si>
  <si>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</si>
  <si>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</si>
  <si>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</si>
  <si>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</si>
  <si>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</si>
  <si>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</si>
  <si>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</si>
  <si>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</si>
  <si>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</si>
  <si>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</si>
  <si>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</si>
  <si>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</si>
  <si>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</si>
  <si>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</si>
  <si>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</si>
  <si>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</si>
  <si>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</si>
  <si>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</si>
  <si>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</si>
  <si>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</si>
  <si>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</si>
  <si>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</si>
  <si>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</si>
  <si>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</si>
  <si>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</si>
  <si>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</si>
  <si>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</si>
  <si>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</si>
  <si>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</si>
  <si>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</si>
  <si>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</si>
  <si>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</si>
  <si>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</si>
  <si>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</si>
  <si>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</si>
  <si>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</si>
  <si>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</si>
  <si>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</si>
  <si>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</si>
  <si>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</si>
  <si>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</si>
  <si>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</si>
  <si>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</si>
  <si>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</si>
  <si>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</si>
  <si>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</si>
  <si>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</si>
  <si>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</si>
  <si>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</si>
  <si>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</si>
  <si>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</si>
  <si>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</si>
  <si>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</si>
  <si>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</si>
  <si>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</si>
  <si>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</si>
  <si>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</si>
  <si>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</si>
  <si>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</si>
  <si>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</si>
  <si>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</si>
  <si>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</si>
  <si>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</si>
  <si>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</si>
  <si>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</si>
  <si>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</si>
  <si>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</si>
  <si>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</si>
  <si>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</si>
  <si>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</si>
  <si>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</si>
  <si>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</si>
  <si>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</si>
  <si>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</si>
  <si>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</si>
  <si>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</si>
  <si>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</si>
  <si>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</si>
  <si>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</si>
  <si>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</si>
  <si>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</si>
  <si>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</si>
  <si>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</si>
  <si>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</si>
  <si>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</si>
  <si>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</si>
  <si>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</si>
  <si>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</si>
  <si>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</si>
  <si>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</si>
  <si>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</si>
  <si>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</si>
  <si>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</si>
  <si>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</si>
  <si>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</si>
  <si>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</si>
  <si>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</si>
  <si>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</si>
  <si>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</si>
  <si>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</si>
  <si>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</si>
  <si>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</si>
  <si>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</si>
  <si>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</si>
  <si>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</si>
  <si>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</si>
  <si>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</si>
  <si>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</si>
  <si>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</si>
  <si>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</si>
  <si>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</si>
  <si>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</si>
  <si>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</si>
  <si>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</si>
  <si>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</si>
  <si>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</si>
  <si>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</si>
  <si>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</si>
  <si>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</si>
  <si>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</si>
  <si>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</si>
  <si>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</si>
  <si>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</si>
  <si>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</si>
  <si>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</si>
  <si>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</si>
  <si>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</si>
  <si>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</si>
  <si>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</si>
  <si>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</si>
  <si>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</si>
  <si>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</si>
  <si>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</si>
  <si>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</si>
  <si>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</si>
  <si>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</si>
  <si>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</si>
  <si>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</si>
  <si>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</si>
  <si>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</si>
  <si>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</si>
  <si>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</si>
  <si>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</si>
  <si>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</si>
  <si>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</si>
  <si>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</si>
  <si>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</si>
  <si>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</si>
  <si>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</si>
  <si>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</si>
  <si>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</si>
  <si>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</si>
  <si>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</si>
  <si>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</si>
  <si>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</si>
  <si>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</si>
  <si>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</si>
  <si>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</si>
  <si>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</si>
  <si>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</si>
  <si>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</si>
  <si>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</si>
  <si>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</si>
  <si>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</si>
  <si>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</si>
  <si>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</si>
  <si>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</si>
  <si>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</si>
  <si>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</si>
  <si>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</si>
  <si>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</si>
  <si>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</si>
  <si>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</si>
  <si>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</si>
  <si>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</si>
  <si>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</si>
  <si>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</si>
  <si>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</si>
  <si>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</si>
  <si>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</si>
  <si>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</si>
  <si>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</si>
  <si>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</si>
  <si>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</si>
  <si>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</si>
  <si>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</si>
  <si>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</si>
  <si>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</si>
  <si>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</si>
  <si>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</si>
  <si>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</si>
  <si>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</si>
  <si>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</si>
  <si>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</si>
  <si>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</si>
  <si>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</si>
  <si>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</si>
  <si>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</si>
  <si>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</si>
  <si>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</si>
  <si>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</si>
  <si>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</si>
  <si>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</si>
  <si>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</si>
  <si>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</si>
  <si>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</si>
  <si>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</si>
  <si>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</si>
  <si>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</si>
  <si>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</si>
  <si>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</si>
  <si>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</si>
  <si>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</si>
  <si>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</si>
  <si>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</si>
  <si>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</si>
  <si>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</si>
  <si>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</si>
  <si>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</si>
  <si>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</si>
  <si>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</si>
  <si>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</si>
  <si>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</si>
  <si>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</si>
  <si>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</si>
  <si>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</si>
  <si>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</si>
  <si>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</si>
  <si>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</si>
  <si>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</si>
  <si>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</si>
  <si>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</si>
  <si>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</si>
  <si>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</si>
  <si>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</si>
  <si>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</si>
  <si>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</si>
  <si>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</si>
  <si>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</si>
  <si>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</si>
  <si>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</si>
  <si>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</si>
  <si>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</si>
  <si>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</si>
  <si>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</si>
  <si>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</si>
  <si>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</si>
  <si>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</si>
  <si>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</si>
  <si>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</si>
  <si>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</si>
  <si>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</si>
  <si>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</si>
  <si>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</si>
  <si>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</si>
  <si>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</si>
  <si>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</si>
  <si>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</si>
  <si>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</si>
  <si>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</si>
  <si>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</si>
  <si>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</si>
  <si>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</si>
  <si>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</si>
  <si>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</si>
  <si>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</si>
  <si>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</si>
  <si>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</si>
  <si>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</si>
  <si>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</si>
  <si>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</si>
  <si>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</si>
  <si>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</si>
  <si>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</si>
  <si>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</si>
  <si>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</si>
  <si>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</si>
  <si>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</si>
  <si>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</si>
  <si>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</si>
  <si>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</si>
  <si>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</si>
  <si>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</si>
  <si>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</si>
  <si>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</si>
  <si>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</si>
  <si>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</si>
  <si>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</si>
  <si>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</si>
  <si>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</si>
  <si>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</si>
  <si>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</si>
  <si>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</si>
  <si>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</si>
  <si>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</si>
  <si>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</si>
  <si>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</si>
  <si>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</si>
  <si>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</si>
  <si>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</si>
  <si>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</si>
  <si>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</si>
  <si>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</si>
  <si>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</si>
  <si>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</si>
  <si>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</si>
  <si>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</si>
  <si>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</si>
  <si>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</si>
  <si>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</si>
  <si>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</si>
  <si>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</si>
  <si>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</si>
  <si>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</si>
  <si>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</si>
  <si>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</si>
  <si>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</si>
  <si>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</si>
  <si>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</si>
  <si>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</si>
  <si>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</si>
  <si>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</si>
  <si>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</si>
  <si>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</si>
  <si>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</si>
  <si>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</si>
  <si>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</si>
  <si>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</si>
  <si>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</si>
  <si>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</si>
  <si>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</si>
  <si>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</si>
  <si>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</si>
  <si>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</si>
  <si>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</si>
  <si>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</si>
  <si>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</si>
  <si>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</si>
  <si>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</si>
  <si>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</si>
  <si>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</si>
  <si>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</si>
  <si>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</si>
  <si>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</si>
  <si>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</si>
  <si>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</si>
  <si>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</si>
  <si>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</si>
  <si>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</si>
  <si>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</si>
  <si>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</si>
  <si>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</si>
  <si>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</si>
  <si>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</si>
  <si>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</si>
  <si>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</si>
  <si>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</si>
  <si>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</si>
  <si>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</si>
  <si>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</si>
  <si>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</si>
  <si>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</si>
  <si>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</si>
  <si>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</si>
  <si>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</si>
  <si>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</si>
  <si>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</si>
  <si>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</si>
  <si>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</si>
  <si>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</si>
  <si>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</si>
  <si>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</si>
  <si>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</si>
  <si>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</si>
  <si>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</si>
  <si>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</si>
  <si>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</si>
  <si>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</si>
  <si>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</si>
  <si>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</si>
  <si>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</si>
  <si>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</si>
  <si>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</si>
  <si>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</si>
  <si>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</si>
  <si>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</si>
  <si>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</si>
  <si>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</si>
  <si>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</si>
  <si>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</si>
  <si>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</si>
  <si>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</si>
  <si>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</si>
  <si>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</si>
  <si>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</si>
  <si>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</si>
  <si>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</si>
  <si>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</si>
  <si>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</si>
  <si>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</si>
  <si>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</si>
  <si>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</si>
  <si>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</si>
  <si>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</si>
  <si>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</si>
  <si>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</si>
  <si>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</si>
  <si>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</si>
  <si>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</si>
  <si>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</si>
  <si>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</si>
  <si>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</si>
  <si>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</si>
  <si>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</si>
  <si>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</si>
  <si>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</si>
  <si>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</si>
  <si>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</si>
  <si>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</si>
  <si>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</si>
  <si>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</si>
  <si>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</si>
  <si>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</si>
  <si>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</si>
  <si>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</si>
  <si>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</si>
  <si>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</si>
  <si>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</si>
  <si>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</si>
  <si>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</si>
  <si>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</si>
  <si>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</si>
  <si>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</si>
  <si>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</si>
  <si>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</si>
  <si>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</si>
  <si>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</si>
  <si>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</si>
  <si>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</si>
  <si>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</si>
  <si>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</si>
  <si>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</si>
  <si>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</si>
  <si>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</si>
  <si>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</si>
  <si>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</si>
  <si>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</si>
  <si>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</si>
  <si>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</si>
  <si>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</si>
  <si>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</si>
  <si>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</si>
  <si>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</si>
  <si>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</si>
  <si>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</si>
  <si>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</si>
  <si>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</si>
  <si>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</si>
  <si>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</si>
  <si>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</si>
  <si>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</si>
  <si>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</si>
  <si>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</si>
  <si>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</si>
  <si>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</si>
  <si>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</si>
  <si>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</si>
  <si>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</si>
  <si>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</si>
  <si>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</si>
  <si>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</si>
  <si>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</si>
  <si>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</si>
  <si>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</si>
  <si>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</si>
  <si>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</si>
  <si>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</si>
  <si>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</si>
  <si>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</si>
  <si>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</si>
  <si>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</si>
  <si>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</si>
  <si>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</si>
  <si>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</si>
  <si>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</si>
  <si>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</si>
  <si>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</si>
  <si>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</si>
  <si>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</si>
  <si>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</si>
  <si>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</si>
  <si>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</si>
  <si>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</si>
  <si>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</si>
  <si>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</si>
  <si>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</si>
  <si>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</si>
  <si>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</si>
  <si>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</si>
  <si>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</si>
  <si>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</si>
  <si>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</si>
  <si>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</si>
  <si>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</si>
  <si>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</si>
  <si>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</si>
  <si>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</si>
  <si>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</si>
  <si>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</si>
  <si>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</si>
  <si>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</si>
  <si>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</si>
  <si>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</si>
  <si>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</si>
  <si>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</si>
  <si>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</si>
  <si>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</si>
  <si>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</si>
  <si>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</si>
  <si>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</si>
  <si>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</si>
  <si>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</si>
  <si>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</si>
  <si>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</si>
  <si>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</si>
  <si>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</si>
  <si>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</si>
  <si>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</si>
  <si>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</si>
  <si>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</si>
  <si>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</si>
  <si>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</si>
  <si>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</si>
  <si>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</si>
  <si>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</si>
  <si>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</si>
  <si>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</si>
  <si>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</si>
  <si>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</si>
  <si>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</si>
  <si>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</si>
  <si>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</si>
  <si>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</si>
  <si>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</si>
  <si>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</si>
  <si>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</si>
  <si>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</si>
  <si>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</si>
  <si>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</si>
  <si>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</si>
  <si>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</si>
  <si>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</si>
  <si>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</si>
  <si>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</si>
  <si>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</si>
  <si>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</si>
  <si>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</si>
  <si>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</si>
  <si>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</si>
  <si>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</si>
  <si>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</si>
  <si>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</si>
  <si>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</si>
  <si>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</si>
  <si>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</si>
  <si>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</si>
  <si>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</si>
  <si>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</si>
  <si>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</si>
  <si>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</si>
  <si>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</si>
  <si>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</si>
  <si>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</si>
  <si>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</si>
  <si>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</si>
  <si>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</si>
  <si>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</si>
  <si>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</si>
  <si>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</si>
  <si>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</si>
  <si>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</si>
  <si>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</si>
  <si>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</si>
  <si>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</si>
  <si>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</si>
  <si>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</si>
  <si>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</si>
  <si>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</si>
  <si>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</si>
  <si>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</si>
  <si>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</si>
  <si>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</si>
  <si>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</si>
  <si>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</si>
  <si>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</si>
  <si>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</si>
  <si>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</si>
  <si>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</si>
  <si>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</si>
  <si>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</si>
  <si>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</si>
  <si>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</si>
  <si>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</si>
  <si>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</si>
  <si>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</si>
  <si>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</si>
  <si>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</si>
  <si>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</si>
  <si>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</si>
  <si>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</si>
  <si>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</si>
  <si>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</si>
  <si>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</si>
  <si>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</si>
  <si>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</si>
  <si>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</si>
  <si>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</si>
  <si>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</si>
  <si>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</si>
  <si>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</si>
  <si>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</si>
  <si>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</si>
  <si>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</si>
  <si>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</si>
  <si>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</si>
  <si>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</si>
  <si>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</si>
  <si>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</si>
  <si>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</si>
  <si>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</si>
  <si>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</si>
  <si>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</si>
  <si>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</si>
  <si>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</si>
  <si>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</si>
  <si>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</si>
  <si>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</si>
  <si>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</si>
  <si>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</si>
  <si>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</si>
  <si>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</si>
  <si>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</si>
  <si>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</si>
  <si>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</si>
  <si>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</si>
  <si>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</si>
  <si>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</si>
  <si>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</si>
  <si>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</si>
  <si>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</si>
  <si>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</si>
  <si>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</si>
  <si>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</si>
  <si>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</si>
  <si>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</si>
  <si>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</si>
  <si>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</si>
  <si>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</si>
  <si>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</si>
  <si>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</si>
  <si>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</si>
  <si>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</si>
  <si>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</si>
  <si>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</si>
  <si>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</si>
  <si>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</si>
  <si>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</si>
  <si>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</si>
  <si>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</si>
  <si>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</si>
  <si>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</si>
  <si>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</si>
  <si>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</si>
  <si>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</si>
  <si>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</si>
  <si>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</si>
  <si>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</si>
  <si>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</si>
  <si>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</si>
  <si>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</si>
  <si>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</si>
  <si>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</si>
  <si>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</si>
  <si>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</si>
  <si>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</si>
  <si>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</si>
  <si>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</si>
  <si>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</si>
  <si>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</si>
  <si>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</si>
  <si>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</si>
  <si>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</si>
  <si>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</si>
  <si>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</si>
  <si>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</si>
  <si>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</si>
  <si>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</si>
  <si>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</si>
  <si>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</si>
  <si>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</si>
  <si>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</si>
  <si>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</si>
  <si>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</si>
  <si>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</si>
  <si>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</si>
  <si>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</si>
  <si>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</si>
  <si>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</si>
  <si>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</si>
  <si>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</si>
  <si>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</si>
  <si>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</si>
  <si>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</si>
  <si>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</si>
  <si>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</si>
  <si>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</si>
  <si>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</si>
  <si>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</si>
  <si>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</si>
  <si>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</si>
  <si>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</si>
  <si>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</si>
  <si>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</si>
  <si>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</si>
  <si>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</si>
  <si>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</si>
  <si>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</si>
  <si>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</si>
  <si>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</si>
  <si>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</si>
  <si>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</si>
  <si>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</si>
  <si>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</si>
  <si>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</si>
  <si>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</si>
  <si>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</si>
  <si>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</si>
  <si>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</si>
  <si>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</si>
  <si>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</si>
  <si>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</si>
  <si>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</si>
  <si>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</si>
  <si>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</si>
  <si>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</si>
  <si>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</si>
  <si>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</si>
  <si>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</si>
  <si>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</si>
  <si>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</si>
  <si>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</si>
  <si>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</si>
  <si>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</si>
  <si>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</si>
  <si>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</si>
  <si>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</si>
  <si>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</si>
  <si>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</si>
  <si>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</si>
  <si>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</si>
  <si>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</si>
  <si>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</si>
  <si>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</si>
  <si>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</si>
  <si>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</si>
  <si>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</si>
  <si>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</si>
  <si>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</si>
  <si>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</si>
  <si>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</si>
  <si>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</si>
  <si>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</si>
  <si>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</si>
  <si>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</si>
  <si>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</si>
  <si>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</si>
  <si>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</si>
  <si>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</si>
  <si>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</si>
  <si>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</si>
  <si>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</si>
  <si>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</si>
  <si>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</si>
  <si>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</si>
  <si>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</si>
  <si>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</si>
  <si>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</si>
  <si>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</si>
  <si>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</si>
  <si>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</si>
  <si>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</si>
  <si>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</si>
  <si>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</si>
  <si>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</si>
  <si>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</si>
  <si>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</si>
  <si>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</si>
  <si>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</si>
  <si>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</si>
  <si>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</si>
  <si>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</si>
  <si>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</si>
  <si>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</si>
  <si>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</si>
  <si>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</si>
  <si>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</si>
  <si>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</si>
  <si>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</si>
  <si>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</si>
  <si>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</si>
  <si>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</si>
  <si>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</si>
  <si>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</si>
  <si>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</si>
  <si>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</si>
  <si>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</si>
  <si>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</si>
  <si>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</si>
  <si>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</si>
  <si>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</si>
  <si>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</si>
  <si>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</si>
  <si>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</si>
  <si>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</si>
  <si>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</si>
  <si>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</si>
  <si>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</si>
  <si>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</si>
  <si>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</si>
  <si>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</si>
  <si>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</si>
  <si>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</si>
  <si>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</si>
  <si>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</si>
  <si>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</si>
  <si>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</si>
  <si>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</si>
  <si>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</si>
  <si>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</si>
  <si>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</si>
  <si>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</si>
  <si>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</si>
  <si>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</si>
  <si>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</si>
  <si>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</si>
  <si>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</si>
  <si>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</si>
  <si>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</si>
  <si>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</si>
  <si>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</si>
  <si>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</si>
  <si>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</si>
  <si>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</si>
  <si>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</si>
  <si>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</si>
  <si>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</si>
  <si>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</si>
  <si>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</si>
  <si>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</si>
  <si>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</si>
  <si>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</si>
  <si>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</si>
  <si>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</si>
  <si>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</si>
  <si>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</si>
  <si>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</si>
  <si>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</si>
  <si>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</si>
  <si>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</si>
  <si>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</si>
  <si>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</si>
  <si>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</si>
  <si>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</si>
  <si>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</si>
  <si>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</si>
  <si>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</si>
  <si>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</si>
  <si>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</si>
  <si>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</si>
  <si>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</si>
  <si>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</si>
  <si>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</si>
  <si>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</si>
  <si>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</si>
  <si>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</si>
  <si>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</si>
  <si>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</si>
  <si>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</si>
  <si>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</si>
  <si>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</si>
  <si>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</si>
  <si>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</si>
  <si>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</si>
  <si>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</si>
  <si>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</si>
  <si>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</si>
  <si>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</si>
  <si>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</si>
  <si>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</si>
  <si>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</si>
  <si>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</si>
  <si>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</si>
  <si>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</si>
  <si>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</si>
  <si>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</si>
  <si>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</si>
  <si>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</si>
  <si>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</si>
  <si>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</si>
  <si>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</si>
  <si>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</si>
  <si>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</si>
  <si>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</si>
  <si>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</si>
  <si>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</si>
  <si>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</si>
  <si>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</si>
  <si>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</si>
  <si>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</si>
  <si>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</si>
  <si>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</si>
  <si>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</si>
  <si>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</si>
  <si>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</si>
  <si>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</si>
  <si>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</si>
  <si>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</si>
  <si>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</si>
  <si>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</si>
  <si>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</si>
  <si>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</si>
  <si>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</si>
  <si>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</si>
  <si>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</si>
  <si>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</si>
  <si>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</si>
  <si>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</si>
  <si>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</si>
  <si>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</si>
  <si>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</si>
  <si>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</si>
  <si>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</si>
  <si>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</si>
  <si>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</si>
  <si>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</si>
  <si>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</si>
  <si>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</si>
  <si>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</si>
  <si>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</si>
  <si>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</si>
  <si>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</si>
  <si>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</si>
  <si>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</si>
  <si>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</si>
  <si>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</si>
  <si>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</si>
  <si>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</si>
  <si>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</si>
  <si>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</si>
  <si>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</si>
  <si>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</si>
  <si>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</si>
  <si>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</si>
  <si>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</si>
  <si>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</si>
  <si>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</si>
  <si>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</si>
  <si>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</si>
  <si>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</si>
  <si>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</si>
  <si>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</si>
  <si>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</si>
  <si>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</si>
  <si>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</si>
  <si>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</si>
  <si>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</si>
  <si>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</si>
  <si>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</si>
  <si>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</si>
  <si>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</si>
  <si>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</si>
  <si>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</si>
  <si>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</si>
  <si>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</si>
  <si>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</si>
  <si>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</si>
  <si>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</si>
  <si>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</si>
  <si>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</si>
  <si>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</si>
  <si>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</si>
  <si>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</si>
  <si>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</si>
  <si>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</si>
  <si>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</si>
  <si>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</si>
  <si>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</si>
  <si>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</si>
  <si>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</si>
  <si>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</si>
  <si>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</si>
  <si>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</si>
  <si>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</si>
  <si>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</si>
  <si>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</si>
  <si>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</si>
  <si>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</si>
  <si>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</si>
  <si>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</si>
  <si>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</si>
  <si>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</si>
  <si>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</si>
  <si>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</si>
  <si>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</si>
  <si>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</si>
  <si>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</si>
  <si>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</si>
  <si>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</si>
  <si>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</si>
  <si>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</si>
  <si>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</si>
  <si>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</si>
  <si>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</si>
  <si>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</si>
  <si>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</si>
  <si>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</si>
  <si>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</si>
  <si>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</si>
  <si>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</si>
  <si>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</si>
  <si>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</si>
  <si>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</si>
  <si>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</si>
  <si>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</si>
  <si>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</si>
  <si>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</si>
  <si>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</si>
  <si>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</si>
  <si>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</si>
  <si>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</si>
  <si>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</si>
  <si>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</si>
  <si>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</si>
  <si>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</si>
  <si>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</si>
  <si>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</si>
  <si>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</si>
  <si>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</si>
  <si>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</si>
  <si>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</si>
  <si>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</si>
  <si>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</si>
  <si>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</si>
  <si>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</si>
  <si>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</si>
  <si>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</si>
  <si>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</si>
  <si>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</si>
  <si>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</si>
  <si>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</si>
  <si>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</si>
  <si>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</si>
  <si>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</si>
  <si>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</si>
  <si>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</si>
  <si>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</si>
  <si>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</si>
  <si>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</si>
  <si>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</si>
  <si>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</si>
  <si>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</si>
  <si>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</si>
  <si>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</si>
  <si>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</si>
  <si>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</si>
  <si>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</si>
  <si>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</si>
  <si>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</si>
  <si>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</si>
  <si>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</si>
  <si>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</si>
  <si>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</si>
  <si>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</si>
  <si>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</si>
  <si>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</si>
  <si>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</si>
  <si>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</si>
  <si>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</si>
  <si>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</si>
  <si>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</si>
  <si>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</si>
  <si>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</si>
  <si>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</si>
  <si>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</si>
  <si>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</si>
  <si>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</si>
  <si>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</si>
  <si>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</si>
  <si>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</si>
  <si>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</si>
  <si>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</si>
  <si>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</si>
  <si>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</si>
  <si>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</si>
  <si>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</si>
  <si>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</si>
  <si>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</si>
  <si>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</si>
  <si>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</si>
  <si>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</si>
  <si>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</si>
  <si>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</si>
  <si>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</si>
  <si>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</si>
  <si>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</si>
  <si>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</si>
  <si>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</si>
  <si>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</si>
  <si>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</si>
  <si>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</si>
  <si>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</si>
  <si>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</si>
  <si>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</si>
  <si>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</si>
  <si>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</si>
  <si>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</si>
  <si>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</si>
  <si>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</si>
  <si>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</si>
  <si>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</si>
  <si>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</si>
  <si>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</si>
  <si>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</si>
  <si>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</si>
  <si>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</si>
  <si>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</si>
  <si>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</si>
  <si>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</si>
  <si>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</si>
  <si>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</si>
  <si>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</si>
  <si>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</si>
  <si>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</si>
  <si>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</si>
  <si>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</si>
  <si>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</si>
  <si>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</si>
  <si>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</si>
  <si>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</si>
  <si>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</si>
  <si>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</si>
  <si>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</si>
  <si>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</si>
  <si>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</si>
  <si>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</si>
  <si>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</si>
  <si>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</si>
  <si>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</si>
  <si>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</si>
  <si>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</si>
  <si>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</si>
  <si>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</si>
  <si>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</si>
  <si>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</si>
  <si>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</si>
  <si>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</si>
  <si>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</si>
  <si>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</si>
  <si>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</si>
  <si>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</si>
  <si>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</si>
  <si>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</si>
  <si>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</si>
  <si>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</si>
  <si>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</si>
  <si>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</si>
  <si>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</si>
  <si>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</si>
  <si>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</si>
  <si>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</si>
  <si>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</si>
  <si>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</si>
  <si>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</si>
  <si>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</si>
  <si>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</si>
  <si>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</si>
  <si>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</si>
  <si>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</si>
  <si>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</si>
  <si>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</si>
  <si>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</si>
  <si>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</si>
  <si>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</si>
  <si>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</si>
  <si>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</si>
  <si>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</si>
  <si>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</si>
  <si>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</si>
  <si>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</si>
  <si>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</si>
  <si>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</si>
  <si>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</si>
  <si>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</si>
  <si>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</si>
  <si>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</si>
  <si>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</si>
  <si>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</si>
  <si>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</si>
  <si>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</si>
  <si>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</si>
  <si>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</si>
  <si>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</si>
  <si>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</si>
  <si>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</si>
  <si>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</si>
  <si>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</si>
  <si>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</si>
  <si>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</si>
  <si>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</si>
  <si>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</si>
  <si>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</si>
  <si>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</si>
  <si>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</si>
  <si>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</si>
  <si>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</si>
  <si>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</si>
  <si>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</si>
  <si>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</si>
  <si>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</si>
  <si>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</si>
  <si>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</si>
  <si>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</si>
  <si>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</si>
  <si>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</si>
  <si>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</si>
  <si>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</si>
  <si>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</si>
  <si>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</si>
  <si>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</si>
  <si>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</si>
  <si>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</si>
  <si>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</si>
  <si>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</si>
  <si>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</si>
  <si>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</si>
  <si>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</si>
  <si>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</si>
  <si>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</si>
  <si>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</si>
  <si>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</si>
  <si>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</si>
  <si>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</si>
  <si>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</si>
  <si>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</si>
  <si>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</si>
  <si>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</si>
  <si>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</si>
  <si>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</si>
  <si>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</si>
  <si>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</si>
  <si>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</si>
  <si>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</si>
  <si>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</si>
  <si>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</si>
  <si>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</si>
  <si>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</si>
  <si>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</si>
  <si>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</si>
  <si>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</si>
  <si>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</si>
  <si>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</si>
  <si>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</si>
  <si>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</si>
  <si>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</si>
  <si>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</si>
  <si>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</si>
  <si>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</si>
  <si>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</si>
  <si>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</si>
  <si>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</si>
  <si>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</si>
  <si>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</si>
  <si>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</si>
  <si>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</si>
  <si>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</si>
  <si>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</si>
  <si>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</si>
  <si>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</si>
  <si>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</si>
  <si>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</si>
  <si>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</si>
  <si>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</si>
  <si>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</si>
  <si>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</si>
  <si>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</si>
  <si>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</si>
  <si>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</si>
  <si>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</si>
  <si>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</si>
  <si>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</si>
  <si>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</si>
  <si>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</si>
  <si>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</si>
  <si>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</si>
  <si>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</si>
  <si>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</si>
  <si>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</si>
  <si>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</si>
  <si>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</si>
  <si>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</si>
  <si>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</si>
  <si>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</si>
  <si>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</si>
  <si>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</si>
  <si>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</si>
  <si>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</si>
  <si>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</si>
  <si>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</si>
  <si>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</si>
  <si>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</si>
  <si>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</si>
  <si>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</si>
  <si>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</si>
  <si>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</si>
  <si>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</si>
  <si>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</si>
  <si>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</si>
  <si>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</si>
  <si>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</si>
  <si>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</si>
  <si>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</si>
  <si>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</si>
  <si>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</si>
  <si>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</si>
  <si>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</si>
  <si>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</si>
  <si>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</si>
  <si>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</si>
  <si>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</si>
  <si>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</si>
  <si>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</si>
  <si>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</si>
  <si>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</si>
  <si>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</si>
  <si>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</si>
  <si>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</si>
  <si>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</si>
  <si>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</si>
  <si>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</si>
  <si>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</si>
  <si>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</si>
  <si>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</si>
  <si>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</si>
  <si>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</si>
  <si>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</si>
  <si>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</si>
  <si>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</si>
  <si>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</si>
  <si>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</si>
  <si>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</si>
  <si>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</si>
  <si>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</si>
  <si>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</si>
  <si>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</si>
  <si>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</si>
  <si>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</si>
  <si>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</si>
  <si>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</si>
  <si>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</si>
  <si>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</si>
  <si>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</si>
  <si>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</si>
  <si>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</si>
  <si>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</si>
  <si>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</si>
  <si>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</si>
  <si>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</si>
  <si>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</si>
  <si>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</si>
  <si>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</si>
  <si>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</si>
  <si>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</si>
  <si>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</si>
  <si>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</si>
  <si>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</si>
  <si>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</si>
  <si>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</si>
  <si>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</si>
  <si>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</si>
  <si>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</si>
  <si>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</si>
  <si>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</si>
  <si>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</si>
  <si>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</si>
  <si>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</si>
  <si>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</si>
  <si>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</si>
  <si>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</si>
  <si>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</si>
  <si>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</si>
  <si>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</si>
  <si>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</si>
  <si>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</si>
  <si>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</si>
  <si>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</si>
  <si>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</si>
  <si>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</si>
  <si>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</si>
  <si>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</si>
  <si>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</si>
  <si>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</si>
  <si>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</si>
  <si>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</si>
  <si>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</si>
  <si>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</si>
  <si>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</si>
  <si>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</si>
  <si>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</si>
  <si>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</si>
  <si>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</si>
  <si>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</si>
  <si>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</si>
  <si>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</si>
  <si>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</si>
  <si>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</si>
  <si>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</si>
  <si>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</si>
  <si>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</si>
  <si>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</si>
  <si>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</si>
  <si>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</si>
  <si>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</si>
  <si>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</si>
  <si>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</si>
  <si>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</si>
  <si>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</si>
  <si>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</si>
  <si>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</si>
  <si>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</si>
  <si>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</si>
  <si>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</si>
  <si>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</si>
  <si>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</si>
  <si>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</si>
  <si>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</si>
  <si>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</si>
  <si>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</si>
  <si>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</si>
  <si>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</si>
  <si>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</si>
  <si>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</si>
  <si>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</si>
  <si>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</si>
  <si>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</si>
  <si>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</si>
  <si>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</si>
  <si>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</si>
  <si>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</si>
  <si>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</si>
  <si>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</si>
  <si>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</si>
  <si>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</si>
  <si>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</si>
  <si>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</si>
  <si>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</si>
  <si>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</si>
  <si>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</si>
  <si>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</si>
  <si>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</si>
  <si>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</si>
  <si>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</si>
  <si>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</si>
  <si>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</si>
  <si>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</si>
  <si>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</si>
  <si>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</si>
  <si>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</si>
  <si>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</si>
  <si>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</si>
  <si>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</si>
  <si>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</si>
  <si>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</si>
  <si>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</si>
  <si>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</si>
  <si>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</si>
  <si>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</si>
  <si>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</si>
  <si>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</si>
  <si>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</si>
  <si>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</si>
  <si>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</si>
  <si>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</si>
  <si>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</si>
  <si>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</si>
  <si>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</si>
  <si>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</si>
  <si>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</si>
  <si>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</si>
  <si>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</si>
  <si>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</si>
  <si>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</si>
  <si>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</si>
  <si>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</si>
  <si>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</si>
  <si>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</si>
  <si>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</si>
  <si>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</si>
  <si>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</si>
  <si>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</si>
  <si>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</si>
  <si>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</si>
  <si>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</si>
  <si>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</si>
  <si>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</si>
  <si>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</si>
  <si>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</si>
  <si>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</si>
  <si>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</si>
  <si>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</si>
  <si>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</si>
  <si>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</si>
  <si>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</si>
  <si>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</si>
  <si>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</si>
  <si>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</si>
  <si>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</si>
  <si>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</si>
  <si>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</si>
  <si>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</si>
  <si>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</si>
  <si>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</si>
  <si>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</si>
  <si>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</si>
  <si>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</si>
  <si>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</si>
  <si>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</si>
  <si>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</si>
  <si>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</si>
  <si>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</si>
  <si>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</si>
  <si>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</si>
  <si>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</si>
  <si>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</si>
  <si>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</si>
  <si>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</si>
  <si>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</si>
  <si>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</si>
  <si>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</si>
  <si>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</si>
  <si>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</si>
  <si>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</si>
  <si>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</si>
  <si>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</si>
  <si>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</si>
  <si>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</si>
  <si>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</si>
  <si>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</si>
  <si>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</si>
  <si>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</si>
  <si>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</si>
  <si>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</si>
  <si>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</si>
  <si>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</si>
  <si>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</si>
  <si>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</si>
  <si>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</si>
  <si>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</si>
  <si>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</si>
  <si>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</si>
  <si>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</si>
  <si>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</si>
  <si>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</si>
  <si>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</si>
  <si>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</si>
  <si>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</si>
  <si>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</si>
  <si>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</si>
  <si>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</si>
  <si>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</si>
  <si>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</si>
  <si>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</si>
  <si>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</si>
  <si>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</si>
  <si>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</si>
  <si>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</si>
  <si>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</si>
  <si>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</si>
  <si>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</si>
  <si>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</si>
  <si>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</si>
  <si>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</si>
  <si>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</si>
  <si>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</si>
  <si>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</si>
  <si>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</si>
  <si>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</si>
  <si>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</si>
  <si>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</si>
  <si>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</si>
  <si>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</si>
  <si>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</si>
  <si>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</si>
  <si>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</si>
  <si>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</si>
  <si>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</si>
  <si>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</si>
  <si>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</si>
  <si>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</si>
  <si>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</si>
  <si>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</si>
  <si>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</si>
  <si>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</si>
  <si>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</si>
  <si>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</si>
  <si>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</si>
  <si>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</si>
  <si>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</si>
  <si>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</si>
  <si>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</si>
  <si>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</si>
  <si>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</si>
  <si>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</si>
  <si>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</si>
  <si>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</si>
  <si>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</si>
  <si>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</si>
  <si>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</si>
  <si>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</si>
  <si>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</si>
  <si>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</si>
  <si>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</si>
  <si>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</si>
  <si>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</si>
  <si>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</si>
  <si>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</si>
  <si>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</si>
  <si>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</si>
  <si>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</si>
  <si>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</si>
  <si>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</si>
  <si>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</si>
  <si>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</si>
  <si>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</si>
  <si>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</si>
  <si>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</si>
  <si>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</si>
  <si>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</si>
  <si>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</si>
  <si>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</si>
  <si>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</si>
  <si>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</si>
  <si>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</si>
  <si>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</si>
  <si>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</si>
  <si>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</si>
  <si>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</si>
  <si>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</si>
  <si>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</si>
  <si>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</si>
  <si>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</si>
  <si>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</si>
  <si>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</si>
  <si>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</si>
  <si>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</si>
  <si>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</si>
  <si>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</si>
  <si>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</si>
  <si>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</si>
  <si>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</si>
  <si>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</si>
  <si>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</si>
  <si>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</si>
  <si>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</si>
  <si>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</si>
  <si>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</si>
  <si>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</si>
  <si>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</si>
  <si>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</si>
  <si>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</si>
  <si>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</si>
  <si>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</si>
  <si>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</si>
  <si>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</si>
  <si>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</si>
  <si>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</si>
  <si>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</si>
  <si>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</si>
  <si>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</si>
  <si>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</si>
  <si>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</si>
  <si>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</si>
  <si>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</si>
  <si>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</si>
  <si>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</si>
  <si>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</si>
  <si>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</si>
  <si>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</si>
  <si>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</si>
  <si>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</si>
  <si>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</si>
  <si>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</si>
  <si>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</si>
  <si>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</si>
  <si>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</si>
  <si>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</si>
  <si>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</si>
  <si>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</si>
  <si>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</si>
  <si>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</si>
  <si>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</si>
  <si>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</si>
  <si>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</si>
  <si>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</si>
  <si>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</si>
  <si>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</si>
  <si>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</si>
  <si>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</si>
  <si>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</si>
  <si>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</si>
  <si>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</si>
  <si>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</si>
  <si>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</si>
  <si>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</si>
  <si>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</si>
  <si>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</si>
  <si>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</si>
  <si>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</si>
  <si>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</si>
  <si>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</si>
  <si>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</si>
  <si>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</si>
  <si>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</si>
  <si>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</si>
  <si>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</si>
  <si>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</si>
  <si>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</si>
  <si>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</si>
  <si>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</si>
  <si>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</si>
  <si>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</si>
  <si>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</si>
  <si>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</si>
  <si>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</si>
  <si>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</si>
  <si>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</si>
  <si>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</si>
  <si>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</si>
  <si>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</si>
  <si>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</si>
  <si>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</si>
  <si>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</si>
  <si>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</si>
  <si>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</si>
  <si>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</si>
  <si>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</si>
  <si>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</si>
  <si>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</si>
  <si>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</si>
  <si>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</si>
  <si>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</si>
  <si>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</si>
  <si>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</si>
  <si>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</si>
  <si>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</si>
  <si>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</si>
  <si>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</si>
  <si>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</si>
  <si>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</si>
  <si>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</si>
  <si>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</si>
  <si>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</si>
  <si>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</si>
  <si>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</si>
  <si>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</si>
  <si>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</si>
  <si>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</si>
  <si>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</si>
  <si>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</si>
  <si>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</si>
  <si>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</si>
  <si>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</si>
  <si>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</si>
  <si>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</si>
  <si>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</si>
  <si>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</si>
  <si>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</si>
  <si>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</si>
  <si>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</si>
  <si>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</si>
  <si>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</si>
  <si>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</si>
  <si>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</si>
  <si>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</si>
  <si>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</si>
  <si>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</si>
  <si>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</si>
  <si>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</si>
  <si>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</si>
  <si>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</si>
  <si>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</si>
  <si>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</si>
  <si>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</si>
  <si>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</si>
  <si>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</si>
  <si>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</si>
  <si>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</si>
  <si>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</si>
  <si>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</si>
  <si>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</si>
  <si>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</si>
  <si>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</si>
  <si>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</si>
  <si>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</si>
  <si>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</si>
  <si>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</si>
  <si>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</si>
  <si>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</si>
  <si>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</si>
  <si>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</si>
  <si>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</si>
  <si>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</si>
  <si>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</si>
  <si>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</si>
  <si>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</si>
  <si>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</si>
  <si>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</si>
  <si>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</si>
  <si>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</si>
  <si>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</si>
  <si>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</si>
  <si>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</si>
  <si>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</si>
  <si>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</si>
  <si>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</si>
  <si>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</si>
  <si>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</si>
  <si>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</si>
  <si>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</si>
  <si>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</si>
  <si>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</si>
  <si>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</si>
  <si>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</si>
  <si>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</si>
  <si>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</si>
  <si>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</si>
  <si>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</si>
  <si>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</si>
  <si>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</si>
  <si>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</si>
  <si>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</si>
  <si>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</si>
  <si>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</si>
  <si>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</si>
  <si>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</si>
  <si>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</si>
  <si>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</si>
  <si>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</si>
  <si>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</si>
  <si>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</si>
  <si>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</si>
  <si>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</si>
  <si>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</si>
  <si>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</si>
  <si>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</si>
  <si>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</si>
  <si>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</si>
  <si>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</si>
  <si>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</si>
  <si>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</si>
  <si>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</si>
  <si>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</si>
  <si>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</si>
  <si>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</si>
  <si>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</si>
  <si>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</si>
  <si>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</si>
  <si>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</si>
  <si>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</si>
  <si>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</si>
  <si>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</si>
  <si>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</si>
  <si>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</si>
  <si>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</si>
  <si>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</si>
  <si>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</si>
  <si>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</si>
  <si>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</si>
  <si>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</si>
  <si>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</si>
  <si>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</si>
  <si>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</si>
  <si>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</si>
  <si>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</si>
  <si>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</si>
  <si>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</si>
  <si>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</si>
  <si>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</si>
  <si>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</si>
  <si>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</si>
  <si>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</si>
  <si>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</si>
  <si>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</si>
  <si>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</si>
  <si>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</si>
  <si>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</si>
  <si>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</si>
  <si>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</si>
  <si>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</si>
  <si>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</si>
  <si>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</si>
  <si>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</si>
  <si>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</si>
  <si>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</si>
  <si>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</si>
  <si>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</si>
  <si>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</si>
  <si>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</si>
  <si>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</si>
  <si>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</si>
  <si>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</si>
  <si>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</si>
  <si>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</si>
  <si>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</si>
  <si>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</si>
  <si>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</si>
  <si>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</si>
  <si>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</si>
  <si>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</si>
  <si>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</si>
  <si>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</si>
  <si>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</si>
  <si>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</si>
  <si>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</si>
  <si>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</si>
  <si>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</si>
  <si>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</si>
  <si>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</si>
  <si>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</si>
  <si>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</si>
  <si>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</si>
  <si>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</si>
  <si>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</si>
  <si>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</si>
  <si>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</si>
  <si>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</si>
  <si>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</si>
  <si>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</si>
  <si>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</si>
  <si>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</si>
  <si>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</si>
  <si>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</si>
  <si>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</si>
  <si>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</si>
  <si>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</si>
  <si>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</si>
  <si>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</si>
  <si>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</si>
  <si>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</si>
  <si>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</si>
  <si>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</si>
  <si>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</si>
  <si>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</si>
  <si>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</si>
  <si>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</si>
  <si>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</si>
  <si>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</si>
  <si>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</si>
  <si>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</si>
  <si>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</si>
  <si>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</si>
  <si>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</si>
  <si>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</si>
  <si>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</si>
  <si>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</si>
  <si>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</si>
  <si>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</si>
  <si>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</si>
  <si>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</si>
  <si>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</si>
  <si>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</si>
  <si>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</si>
  <si>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</si>
  <si>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</si>
  <si>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</si>
  <si>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</si>
  <si>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</si>
  <si>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</si>
  <si>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</si>
  <si>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</si>
  <si>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</si>
  <si>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</si>
  <si>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</si>
  <si>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</si>
  <si>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</si>
  <si>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</si>
  <si>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</si>
  <si>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</si>
  <si>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</si>
  <si>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</si>
  <si>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</si>
  <si>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</si>
  <si>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</si>
  <si>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</si>
  <si>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</si>
  <si>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</si>
  <si>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</si>
  <si>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</si>
  <si>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</si>
  <si>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</si>
  <si>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</si>
  <si>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</si>
  <si>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</si>
  <si>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</si>
  <si>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</si>
  <si>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</si>
  <si>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</si>
  <si>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</si>
  <si>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</si>
  <si>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</si>
  <si>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</si>
  <si>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</si>
  <si>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</si>
  <si>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</si>
  <si>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</si>
  <si>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</si>
  <si>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</si>
  <si>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</si>
  <si>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</si>
  <si>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</si>
  <si>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</si>
  <si>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</si>
  <si>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</si>
  <si>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</si>
  <si>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</si>
  <si>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</si>
  <si>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</si>
  <si>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</si>
  <si>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</si>
  <si>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</si>
  <si>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</si>
  <si>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</si>
  <si>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</si>
  <si>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</si>
  <si>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</si>
  <si>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</si>
  <si>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</si>
  <si>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</si>
  <si>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</si>
  <si>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</si>
  <si>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</si>
  <si>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</si>
  <si>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</si>
  <si>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</si>
  <si>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</si>
  <si>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</si>
  <si>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</si>
  <si>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</si>
  <si>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</si>
  <si>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</si>
  <si>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</si>
  <si>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</si>
  <si>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</si>
  <si>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</si>
  <si>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</si>
  <si>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</si>
  <si>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</si>
  <si>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</si>
  <si>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</si>
  <si>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</si>
  <si>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</si>
  <si>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</si>
  <si>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</si>
  <si>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</si>
  <si>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</si>
  <si>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</si>
  <si>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</si>
  <si>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</si>
  <si>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</si>
  <si>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</si>
  <si>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</si>
  <si>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</si>
  <si>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</si>
  <si>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</si>
  <si>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</si>
  <si>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</si>
  <si>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</si>
  <si>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</si>
  <si>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</si>
  <si>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</si>
  <si>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</si>
  <si>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</si>
  <si>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</si>
  <si>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</si>
  <si>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</si>
  <si>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</si>
  <si>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</si>
  <si>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</si>
  <si>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</si>
  <si>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</si>
  <si>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</si>
  <si>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</si>
  <si>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</si>
  <si>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</si>
  <si>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</si>
  <si>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</si>
  <si>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</si>
  <si>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</si>
  <si>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</si>
  <si>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</si>
  <si>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</si>
  <si>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</si>
  <si>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</si>
  <si>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</si>
  <si>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</si>
  <si>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</si>
  <si>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</si>
  <si>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</si>
  <si>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</si>
  <si>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</si>
  <si>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</si>
  <si>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</si>
  <si>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</si>
  <si>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</si>
  <si>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</si>
  <si>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</si>
  <si>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</si>
  <si>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</si>
  <si>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</si>
  <si>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</si>
  <si>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</si>
  <si>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</si>
  <si>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</si>
  <si>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</si>
  <si>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</si>
  <si>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</si>
  <si>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</si>
  <si>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</si>
  <si>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</si>
  <si>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</si>
  <si>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</si>
  <si>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</si>
  <si>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</si>
  <si>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</si>
  <si>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</si>
  <si>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</si>
  <si>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</si>
  <si>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</si>
  <si>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</si>
  <si>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</si>
  <si>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</si>
  <si>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</si>
  <si>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</si>
  <si>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</si>
  <si>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</si>
  <si>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</si>
  <si>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</si>
  <si>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</si>
  <si>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</si>
  <si>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</si>
  <si>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</si>
  <si>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</si>
  <si>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</si>
  <si>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</si>
  <si>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</si>
  <si>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</si>
  <si>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</si>
  <si>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</si>
  <si>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</si>
  <si>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</si>
  <si>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</si>
  <si>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</si>
  <si>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</si>
  <si>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</si>
  <si>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</si>
  <si>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</si>
  <si>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</si>
  <si>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</si>
  <si>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</si>
  <si>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</si>
  <si>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</si>
  <si>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</si>
  <si>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</si>
  <si>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</si>
  <si>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</si>
  <si>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</si>
  <si>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</si>
  <si>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</si>
  <si>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</si>
  <si>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</si>
  <si>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</si>
  <si>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</si>
  <si>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</si>
  <si>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</si>
  <si>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</si>
  <si>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</si>
  <si>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</si>
  <si>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</si>
  <si>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</si>
  <si>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</si>
  <si>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</si>
  <si>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</si>
  <si>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</si>
  <si>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</si>
  <si>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</si>
  <si>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</si>
  <si>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</si>
  <si>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</si>
  <si>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</si>
  <si>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</si>
  <si>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</si>
  <si>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</si>
  <si>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</si>
  <si>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</si>
  <si>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</si>
  <si>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</si>
  <si>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</si>
  <si>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</si>
  <si>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</si>
  <si>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</si>
  <si>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</si>
  <si>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</si>
  <si>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</si>
  <si>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</si>
  <si>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</si>
  <si>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</si>
  <si>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</si>
  <si>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</si>
  <si>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</si>
  <si>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</si>
  <si>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</si>
  <si>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</si>
  <si>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</si>
  <si>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</si>
  <si>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</si>
  <si>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</si>
  <si>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</si>
  <si>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</si>
  <si>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</si>
  <si>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</si>
  <si>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</si>
  <si>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</si>
  <si>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</si>
  <si>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</si>
  <si>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</si>
  <si>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</si>
  <si>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</si>
  <si>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</si>
  <si>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</si>
  <si>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</si>
  <si>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</si>
  <si>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</si>
  <si>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</si>
  <si>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</si>
  <si>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</si>
  <si>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</si>
  <si>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</si>
  <si>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</si>
  <si>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</si>
  <si>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</si>
  <si>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</si>
  <si>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</si>
  <si>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</si>
  <si>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</si>
  <si>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</si>
  <si>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</si>
  <si>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</si>
  <si>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</si>
  <si>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</si>
  <si>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</si>
  <si>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</si>
  <si>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</si>
  <si>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</si>
  <si>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</si>
  <si>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</si>
  <si>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</si>
  <si>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</si>
  <si>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</si>
  <si>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</si>
  <si>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</si>
  <si>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</si>
  <si>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</si>
  <si>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</si>
  <si>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</si>
  <si>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</si>
  <si>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</si>
  <si>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</si>
  <si>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</si>
  <si>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</si>
  <si>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</si>
  <si>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</si>
  <si>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</si>
  <si>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</si>
  <si>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</si>
  <si>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</si>
  <si>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</si>
  <si>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</si>
  <si>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</si>
  <si>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</si>
  <si>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</si>
  <si>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</si>
  <si>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</si>
  <si>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</si>
  <si>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</si>
  <si>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</si>
  <si>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</si>
  <si>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</si>
  <si>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</si>
  <si>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</si>
  <si>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</si>
  <si>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</si>
  <si>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</si>
  <si>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</si>
  <si>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</si>
  <si>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</si>
  <si>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</si>
  <si>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</si>
  <si>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</si>
  <si>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</si>
  <si>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</si>
  <si>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</si>
  <si>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</si>
  <si>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</si>
  <si>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</si>
  <si>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</si>
  <si>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</si>
  <si>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</si>
  <si>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</si>
  <si>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</si>
  <si>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</si>
  <si>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</si>
  <si>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</si>
  <si>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</si>
  <si>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</si>
  <si>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</si>
  <si>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</si>
  <si>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</si>
  <si>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</si>
  <si>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</si>
  <si>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</si>
  <si>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</si>
  <si>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</si>
  <si>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</si>
  <si>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</si>
  <si>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</si>
  <si>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</si>
  <si>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</si>
  <si>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</si>
  <si>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</si>
  <si>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</si>
  <si>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</si>
  <si>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</si>
  <si>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</si>
  <si>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</si>
  <si>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</si>
  <si>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</si>
  <si>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</si>
  <si>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</si>
  <si>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</si>
  <si>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</si>
  <si>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</si>
  <si>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</si>
  <si>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</si>
  <si>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</si>
  <si>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</si>
  <si>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</si>
  <si>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</si>
  <si>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</si>
  <si>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</si>
  <si>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</si>
  <si>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</si>
  <si>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</si>
  <si>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</si>
  <si>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</si>
  <si>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</si>
  <si>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</si>
  <si>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</si>
  <si>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</si>
  <si>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</si>
  <si>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</si>
  <si>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</si>
  <si>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</si>
  <si>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</si>
  <si>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</si>
  <si>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</si>
  <si>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</si>
  <si>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</si>
  <si>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</si>
  <si>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</si>
  <si>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</si>
  <si>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</si>
  <si>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</si>
  <si>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</si>
  <si>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</si>
  <si>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</si>
  <si>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</si>
  <si>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</si>
  <si>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</si>
  <si>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</si>
  <si>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</si>
  <si>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</si>
  <si>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</si>
  <si>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</si>
  <si>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</si>
  <si>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</si>
  <si>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</si>
  <si>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</si>
  <si>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</si>
  <si>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</si>
  <si>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</si>
  <si>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</si>
  <si>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</si>
  <si>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</si>
  <si>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</si>
  <si>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</si>
  <si>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</si>
  <si>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</si>
  <si>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</si>
  <si>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</si>
  <si>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</si>
  <si>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</si>
  <si>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</si>
  <si>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</si>
  <si>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</si>
  <si>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</si>
  <si>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</si>
  <si>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</si>
  <si>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</si>
  <si>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</si>
  <si>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</si>
  <si>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</si>
  <si>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</si>
  <si>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</si>
  <si>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</si>
  <si>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</si>
  <si>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</si>
  <si>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</si>
  <si>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</si>
  <si>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</si>
  <si>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</si>
  <si>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</si>
  <si>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</si>
  <si>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</si>
  <si>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</si>
  <si>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</si>
  <si>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</si>
  <si>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</si>
  <si>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</si>
  <si>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</si>
  <si>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</si>
  <si>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</si>
  <si>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</si>
  <si>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</si>
  <si>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</si>
  <si>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</si>
  <si>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</si>
  <si>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</si>
  <si>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</si>
  <si>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</si>
  <si>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</si>
  <si>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</si>
  <si>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</si>
  <si>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</si>
  <si>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</si>
  <si>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</si>
  <si>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</si>
  <si>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</si>
  <si>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</si>
  <si>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</si>
  <si>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</si>
  <si>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</si>
  <si>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</si>
  <si>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</si>
  <si>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</si>
  <si>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</si>
  <si>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</si>
  <si>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</si>
  <si>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</si>
  <si>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</si>
  <si>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</si>
  <si>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</si>
  <si>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</si>
  <si>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</si>
  <si>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</si>
  <si>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</si>
  <si>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</si>
  <si>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</si>
  <si>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</si>
  <si>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</si>
  <si>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</si>
  <si>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</si>
  <si>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</si>
  <si>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</si>
  <si>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</si>
  <si>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</si>
  <si>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</si>
  <si>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</si>
  <si>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</si>
  <si>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</si>
  <si>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</si>
  <si>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</si>
  <si>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</si>
  <si>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</si>
  <si>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</si>
  <si>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</si>
  <si>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</si>
  <si>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</si>
  <si>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</si>
  <si>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</si>
  <si>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</si>
  <si>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</si>
  <si>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</si>
  <si>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</si>
  <si>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</si>
  <si>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</si>
  <si>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</si>
  <si>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</si>
  <si>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</si>
  <si>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</si>
  <si>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</si>
  <si>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</si>
  <si>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</si>
  <si>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</si>
  <si>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</si>
  <si>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</si>
  <si>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</si>
  <si>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</si>
  <si>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</si>
  <si>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</si>
  <si>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</si>
  <si>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</si>
  <si>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</si>
  <si>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</si>
  <si>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</si>
  <si>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</si>
  <si>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</si>
  <si>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</si>
  <si>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</si>
  <si>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</si>
  <si>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</si>
  <si>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</si>
  <si>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</si>
  <si>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</si>
  <si>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</si>
  <si>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</si>
  <si>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</si>
  <si>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</si>
  <si>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</si>
  <si>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</si>
  <si>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</si>
  <si>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</si>
  <si>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</si>
  <si>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</si>
  <si>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</si>
  <si>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</si>
  <si>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</si>
  <si>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</si>
  <si>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</si>
  <si>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</si>
  <si>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</si>
  <si>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</si>
  <si>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</si>
  <si>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</si>
  <si>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</si>
  <si>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</si>
  <si>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</si>
  <si>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</si>
  <si>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</si>
  <si>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</si>
  <si>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</si>
  <si>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</si>
  <si>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</si>
  <si>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</si>
  <si>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</si>
  <si>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</si>
  <si>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</si>
  <si>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</si>
  <si>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</si>
  <si>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</si>
  <si>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</si>
  <si>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</si>
  <si>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</si>
  <si>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</si>
  <si>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</si>
  <si>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</si>
  <si>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</si>
  <si>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</si>
  <si>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</si>
  <si>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</si>
  <si>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</si>
  <si>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</si>
  <si>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</si>
  <si>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</si>
  <si>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</si>
  <si>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</si>
  <si>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</si>
  <si>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</si>
  <si>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</si>
  <si>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</si>
  <si>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</si>
  <si>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</si>
  <si>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</si>
  <si>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</si>
  <si>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</si>
  <si>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</si>
  <si>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</si>
  <si>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</si>
  <si>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</si>
  <si>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</si>
  <si>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</si>
  <si>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</si>
  <si>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</si>
  <si>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</si>
  <si>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</si>
  <si>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</si>
  <si>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</si>
  <si>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</si>
  <si>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</si>
  <si>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</si>
  <si>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</si>
  <si>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</si>
  <si>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</si>
  <si>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</si>
  <si>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</si>
  <si>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</si>
  <si>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</si>
  <si>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</si>
  <si>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</si>
  <si>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</si>
  <si>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</si>
  <si>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</si>
  <si>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</si>
  <si>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</si>
  <si>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</si>
  <si>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</si>
  <si>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</si>
  <si>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</si>
  <si>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</si>
  <si>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</si>
  <si>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</si>
  <si>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</si>
  <si>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</si>
  <si>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</si>
  <si>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</si>
  <si>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</si>
  <si>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</si>
  <si>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</si>
  <si>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</si>
  <si>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</si>
  <si>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</si>
  <si>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</si>
  <si>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</si>
  <si>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</si>
  <si>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</si>
  <si>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</si>
  <si>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</si>
  <si>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</si>
  <si>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</si>
  <si>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</si>
  <si>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</si>
  <si>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</si>
  <si>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</si>
  <si>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</si>
  <si>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</si>
  <si>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</si>
  <si>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</si>
  <si>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</si>
  <si>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</si>
  <si>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</si>
  <si>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</si>
  <si>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</si>
  <si>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</si>
  <si>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</si>
  <si>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</si>
  <si>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</si>
  <si>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</si>
  <si>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</si>
  <si>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</si>
  <si>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</si>
  <si>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</si>
  <si>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</si>
  <si>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</si>
  <si>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</si>
  <si>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</si>
  <si>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</si>
  <si>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</si>
  <si>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</si>
  <si>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</si>
  <si>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</si>
  <si>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</si>
  <si>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</si>
  <si>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</si>
  <si>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</si>
  <si>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</si>
  <si>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</si>
  <si>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</si>
  <si>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</si>
  <si>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</si>
  <si>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</si>
  <si>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</si>
  <si>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</si>
  <si>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</si>
  <si>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</si>
  <si>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</si>
  <si>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</si>
  <si>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</si>
  <si>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</si>
  <si>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</si>
  <si>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</si>
  <si>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</si>
  <si>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</si>
  <si>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</si>
  <si>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</si>
  <si>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</si>
  <si>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</si>
  <si>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</si>
  <si>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</si>
  <si>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</si>
  <si>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</si>
  <si>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</si>
  <si>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</si>
  <si>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</si>
  <si>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</si>
  <si>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</si>
  <si>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</si>
  <si>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</si>
  <si>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</si>
  <si>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</si>
  <si>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</si>
  <si>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</si>
  <si>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</si>
  <si>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</si>
  <si>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</si>
  <si>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</si>
  <si>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</si>
  <si>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</si>
  <si>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</si>
  <si>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</si>
  <si>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</si>
  <si>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</si>
  <si>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</si>
  <si>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</si>
  <si>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</si>
  <si>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</si>
  <si>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</si>
  <si>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</si>
  <si>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</si>
  <si>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</si>
  <si>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</si>
  <si>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</si>
  <si>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</si>
  <si>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</si>
  <si>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</si>
  <si>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</si>
  <si>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</si>
  <si>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</si>
  <si>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</si>
  <si>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</si>
  <si>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</si>
  <si>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</si>
  <si>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</si>
  <si>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</si>
  <si>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</si>
  <si>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</si>
  <si>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</si>
  <si>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</si>
  <si>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</si>
  <si>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</si>
  <si>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</si>
  <si>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</si>
  <si>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</si>
  <si>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</si>
  <si>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</si>
  <si>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</si>
  <si>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</si>
  <si>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</si>
  <si>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</si>
  <si>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</si>
  <si>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</si>
  <si>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</si>
  <si>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</si>
  <si>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</si>
  <si>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</si>
  <si>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</si>
  <si>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</si>
  <si>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</si>
  <si>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</si>
  <si>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</si>
  <si>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</si>
  <si>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</si>
  <si>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</si>
  <si>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</si>
  <si>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</si>
  <si>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</si>
  <si>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</si>
  <si>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</si>
  <si>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</si>
  <si>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</si>
  <si>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</si>
  <si>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</si>
  <si>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</si>
  <si>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</si>
  <si>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</si>
  <si>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</si>
  <si>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</si>
  <si>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</si>
  <si>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</si>
  <si>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</si>
  <si>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</si>
  <si>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</si>
  <si>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</si>
  <si>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</si>
  <si>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</si>
  <si>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</si>
  <si>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</si>
  <si>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</si>
  <si>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</si>
  <si>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</si>
  <si>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</si>
  <si>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</si>
  <si>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</si>
  <si>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</si>
  <si>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</si>
  <si>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</si>
  <si>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</si>
  <si>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</si>
  <si>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</si>
  <si>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</si>
  <si>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</si>
  <si>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</si>
  <si>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</si>
  <si>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</si>
  <si>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</si>
  <si>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</si>
  <si>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</si>
  <si>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</si>
  <si>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</si>
  <si>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</si>
  <si>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</si>
  <si>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</si>
  <si>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</si>
  <si>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</si>
  <si>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</si>
  <si>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</si>
  <si>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</si>
  <si>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</si>
  <si>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</si>
  <si>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</si>
  <si>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</si>
  <si>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</si>
  <si>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</si>
  <si>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</si>
  <si>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</si>
  <si>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</si>
  <si>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</si>
  <si>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</si>
  <si>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</si>
  <si>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</si>
  <si>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</si>
  <si>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</si>
  <si>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</si>
  <si>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</si>
  <si>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</si>
  <si>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</si>
  <si>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</si>
  <si>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</si>
  <si>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</si>
  <si>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</si>
  <si>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</si>
  <si>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</si>
  <si>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</si>
  <si>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</si>
  <si>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</si>
  <si>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</si>
  <si>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</si>
  <si>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</si>
  <si>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</si>
  <si>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</si>
  <si>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</si>
  <si>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</si>
  <si>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</si>
  <si>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</si>
  <si>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</si>
  <si>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</si>
  <si>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</si>
  <si>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</si>
  <si>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</si>
  <si>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</si>
  <si>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</si>
  <si>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</si>
  <si>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</si>
  <si>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</si>
  <si>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</si>
  <si>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</si>
  <si>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</si>
  <si>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</si>
  <si>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</si>
  <si>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</si>
  <si>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</si>
  <si>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</si>
  <si>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</si>
  <si>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</si>
  <si>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</si>
  <si>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</si>
  <si>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</si>
  <si>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</si>
  <si>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</si>
  <si>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</si>
  <si>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</si>
  <si>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</si>
  <si>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</si>
  <si>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</si>
  <si>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</si>
  <si>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</si>
  <si>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</si>
  <si>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</si>
  <si>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</si>
  <si>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</si>
  <si>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</si>
  <si>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</si>
  <si>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</si>
  <si>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</si>
  <si>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</si>
  <si>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</si>
  <si>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</si>
  <si>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</si>
  <si>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</si>
  <si>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</si>
  <si>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</si>
  <si>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</si>
  <si>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</si>
  <si>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</si>
  <si>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</si>
  <si>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</si>
  <si>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</si>
  <si>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</si>
  <si>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</si>
  <si>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</si>
  <si>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</si>
  <si>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</si>
  <si>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</si>
  <si>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</si>
  <si>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</si>
  <si>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</si>
  <si>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</si>
  <si>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</si>
  <si>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</si>
  <si>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</si>
  <si>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</si>
  <si>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</si>
  <si>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</si>
  <si>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</si>
  <si>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</si>
  <si>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</si>
  <si>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</si>
  <si>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</si>
  <si>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</si>
  <si>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</si>
  <si>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</si>
  <si>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</si>
  <si>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</si>
  <si>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</si>
  <si>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</si>
  <si>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</si>
  <si>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</si>
  <si>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</si>
  <si>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</si>
  <si>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</si>
  <si>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</si>
  <si>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</si>
  <si>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</si>
  <si>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</si>
  <si>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</si>
  <si>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</si>
  <si>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</si>
  <si>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</si>
  <si>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</si>
  <si>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</si>
  <si>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</si>
  <si>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</si>
  <si>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</si>
  <si>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</si>
  <si>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</si>
  <si>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</si>
  <si>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</si>
  <si>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</si>
  <si>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</si>
  <si>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</si>
  <si>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</si>
  <si>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</si>
  <si>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</si>
  <si>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</si>
  <si>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</si>
  <si>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</si>
  <si>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</si>
  <si>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</si>
  <si>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</si>
  <si>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</si>
  <si>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</si>
  <si>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</si>
  <si>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</si>
  <si>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</si>
  <si>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</si>
  <si>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</si>
  <si>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</si>
  <si>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</si>
  <si>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</si>
  <si>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</si>
  <si>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</si>
  <si>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</si>
  <si>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</si>
  <si>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</si>
  <si>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</si>
  <si>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</si>
  <si>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</si>
  <si>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</si>
  <si>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</si>
  <si>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</si>
  <si>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</si>
  <si>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</si>
  <si>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</si>
  <si>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</si>
  <si>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</si>
  <si>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</si>
  <si>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</si>
  <si>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</si>
  <si>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</si>
  <si>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</si>
  <si>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</si>
  <si>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</si>
  <si>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</si>
  <si>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</si>
  <si>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</si>
  <si>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</si>
  <si>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</si>
  <si>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</si>
  <si>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</si>
  <si>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</si>
  <si>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</si>
  <si>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</si>
  <si>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</si>
  <si>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</si>
  <si>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</si>
  <si>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</si>
  <si>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</si>
  <si>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</si>
  <si>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</si>
  <si>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</si>
  <si>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</si>
  <si>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</si>
  <si>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</si>
  <si>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</si>
  <si>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</si>
  <si>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</si>
  <si>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</si>
  <si>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</si>
  <si>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</si>
  <si>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</si>
  <si>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</si>
  <si>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</si>
  <si>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</si>
  <si>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</si>
  <si>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</si>
  <si>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</si>
  <si>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</si>
  <si>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</si>
  <si>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</si>
  <si>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</si>
  <si>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</si>
  <si>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</si>
  <si>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</si>
  <si>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</si>
  <si>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</si>
  <si>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</si>
  <si>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</si>
  <si>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</si>
  <si>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</si>
  <si>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</si>
  <si>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</si>
  <si>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</si>
  <si>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</si>
  <si>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</si>
  <si>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</si>
  <si>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</si>
  <si>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</si>
  <si>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</si>
  <si>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</si>
  <si>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</si>
  <si>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</si>
  <si>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</si>
  <si>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</si>
  <si>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</si>
  <si>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</si>
  <si>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</si>
  <si>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</si>
  <si>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</si>
  <si>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</si>
  <si>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</si>
  <si>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</si>
  <si>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</si>
  <si>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</si>
  <si>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</si>
  <si>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</si>
  <si>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</si>
  <si>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</si>
  <si>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</si>
  <si>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</si>
  <si>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</si>
  <si>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</si>
  <si>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</si>
  <si>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</si>
  <si>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</si>
  <si>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</si>
  <si>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</si>
  <si>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</si>
  <si>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</si>
  <si>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</si>
  <si>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</si>
  <si>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</si>
  <si>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</si>
  <si>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</si>
  <si>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</si>
  <si>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</si>
  <si>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</si>
  <si>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</si>
  <si>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</si>
  <si>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</si>
  <si>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</si>
  <si>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</si>
  <si>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</si>
  <si>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</si>
  <si>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</si>
  <si>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</si>
  <si>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</si>
  <si>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</si>
  <si>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</si>
  <si>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</si>
  <si>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</si>
  <si>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</si>
  <si>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</si>
  <si>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</si>
  <si>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</si>
  <si>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</si>
  <si>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</si>
  <si>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</si>
  <si>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</si>
  <si>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</si>
  <si>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</si>
  <si>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</si>
  <si>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</si>
  <si>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</si>
  <si>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</si>
  <si>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</si>
  <si>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</si>
  <si>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</si>
  <si>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</si>
  <si>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</si>
  <si>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</si>
  <si>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</si>
  <si>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</si>
  <si>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</si>
  <si>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</si>
  <si>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</si>
  <si>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</si>
  <si>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</si>
  <si>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</si>
  <si>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</si>
  <si>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</si>
  <si>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</si>
  <si>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</si>
  <si>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</si>
  <si>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</si>
  <si>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</si>
  <si>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</si>
  <si>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</si>
  <si>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</si>
  <si>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</si>
  <si>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</si>
  <si>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</si>
  <si>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</si>
  <si>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</si>
  <si>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</si>
  <si>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</si>
  <si>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</si>
  <si>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</si>
  <si>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</si>
  <si>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</si>
  <si>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</si>
  <si>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</si>
  <si>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</si>
  <si>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</si>
  <si>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</si>
  <si>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</si>
  <si>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</si>
  <si>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</si>
  <si>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</si>
  <si>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</si>
  <si>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</si>
  <si>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</si>
  <si>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</si>
  <si>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</si>
  <si>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</si>
  <si>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</si>
  <si>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</si>
  <si>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</si>
  <si>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</si>
  <si>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</si>
  <si>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</si>
  <si>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</si>
  <si>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</si>
  <si>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</si>
  <si>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</si>
  <si>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</si>
  <si>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</si>
  <si>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</si>
  <si>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</si>
  <si>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</si>
  <si>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</si>
  <si>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</si>
  <si>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</si>
  <si>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</si>
  <si>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</si>
  <si>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</si>
  <si>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</si>
  <si>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</si>
  <si>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</si>
  <si>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</si>
  <si>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</si>
  <si>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</si>
  <si>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</si>
  <si>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</si>
  <si>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</si>
  <si>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</si>
  <si>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</si>
  <si>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</si>
  <si>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</si>
  <si>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</si>
  <si>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</si>
  <si>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</si>
  <si>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</si>
  <si>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</si>
  <si>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</si>
  <si>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</si>
  <si>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</si>
  <si>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</si>
  <si>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</si>
  <si>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</si>
  <si>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</si>
  <si>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</si>
  <si>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</si>
  <si>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</si>
  <si>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</si>
  <si>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</si>
  <si>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</si>
  <si>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</si>
  <si>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</si>
  <si>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</si>
  <si>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</si>
  <si>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</si>
  <si>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</si>
  <si>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</si>
  <si>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</si>
  <si>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</si>
  <si>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</si>
  <si>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</si>
  <si>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</si>
  <si>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</si>
  <si>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</si>
  <si>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</si>
  <si>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</si>
  <si>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</si>
  <si>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</si>
  <si>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</si>
  <si>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</si>
  <si>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</si>
  <si>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</si>
  <si>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</si>
  <si>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</si>
  <si>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</si>
  <si>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</si>
  <si>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</si>
  <si>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</si>
  <si>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</si>
  <si>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</si>
  <si>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</si>
  <si>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</si>
  <si>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</si>
  <si>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</si>
  <si>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</si>
  <si>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</si>
  <si>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</si>
  <si>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</si>
  <si>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</si>
  <si>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</si>
  <si>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</si>
  <si>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</si>
  <si>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</si>
  <si>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</si>
  <si>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</si>
  <si>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</si>
  <si>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</si>
  <si>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</si>
  <si>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</si>
  <si>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</si>
  <si>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</si>
  <si>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</si>
  <si>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</si>
  <si>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</si>
  <si>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</si>
  <si>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</si>
  <si>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</si>
  <si>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</si>
  <si>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</si>
  <si>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</si>
  <si>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</si>
  <si>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</si>
  <si>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</si>
  <si>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</si>
  <si>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</si>
  <si>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</si>
  <si>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</si>
  <si>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</si>
  <si>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</si>
  <si>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</si>
  <si>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</si>
  <si>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</si>
  <si>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</si>
  <si>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</si>
  <si>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</si>
  <si>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</si>
  <si>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</si>
  <si>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</si>
  <si>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</si>
  <si>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</si>
  <si>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</si>
  <si>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</si>
  <si>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</si>
  <si>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</si>
  <si>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</si>
  <si>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</si>
  <si>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</si>
  <si>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</si>
  <si>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</si>
  <si>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</si>
  <si>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</si>
  <si>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</si>
  <si>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</si>
  <si>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</si>
  <si>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</si>
  <si>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</si>
  <si>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</si>
  <si>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</si>
  <si>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</si>
  <si>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</si>
  <si>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</si>
  <si>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</si>
  <si>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</si>
  <si>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</si>
  <si>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</si>
  <si>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</si>
  <si>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</si>
  <si>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</si>
  <si>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</si>
  <si>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</si>
  <si>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</si>
  <si>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</si>
  <si>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</si>
  <si>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</si>
  <si>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</si>
  <si>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</si>
  <si>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</si>
  <si>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</si>
  <si>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</si>
  <si>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</si>
  <si>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</si>
  <si>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</si>
  <si>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</si>
  <si>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</si>
  <si>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</si>
  <si>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</si>
  <si>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</si>
  <si>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</si>
  <si>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</si>
  <si>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</si>
  <si>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</si>
  <si>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</si>
  <si>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</si>
  <si>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</si>
  <si>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</si>
  <si>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</si>
  <si>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</si>
  <si>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</si>
  <si>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</si>
  <si>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</si>
  <si>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</si>
  <si>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</si>
  <si>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</si>
  <si>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</si>
  <si>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</si>
  <si>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</si>
  <si>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</si>
  <si>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</si>
  <si>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</si>
  <si>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</si>
  <si>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</si>
  <si>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</si>
  <si>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</si>
  <si>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</si>
  <si>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</si>
  <si>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</si>
  <si>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</si>
  <si>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</si>
  <si>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</si>
  <si>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</si>
  <si>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</si>
  <si>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</si>
  <si>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</si>
  <si>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</si>
  <si>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</si>
  <si>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</si>
  <si>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</si>
  <si>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</si>
  <si>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</si>
  <si>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</si>
  <si>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</si>
  <si>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</si>
  <si>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</si>
  <si>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</si>
  <si>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</si>
  <si>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</si>
  <si>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</si>
  <si>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</si>
  <si>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</si>
  <si>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</si>
  <si>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</si>
  <si>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</si>
  <si>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</si>
  <si>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</si>
  <si>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</si>
  <si>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</si>
  <si>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</si>
  <si>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</si>
  <si>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</si>
  <si>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</si>
  <si>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</si>
  <si>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</si>
  <si>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</si>
  <si>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</si>
  <si>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</si>
  <si>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</si>
  <si>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</si>
  <si>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</si>
  <si>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</si>
  <si>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</si>
  <si>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</si>
  <si>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</si>
  <si>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</si>
  <si>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</si>
  <si>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</si>
  <si>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</si>
  <si>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</si>
  <si>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</si>
  <si>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</si>
  <si>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</si>
  <si>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</si>
  <si>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</si>
  <si>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</si>
  <si>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</si>
  <si>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</si>
  <si>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</si>
  <si>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</si>
  <si>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</si>
  <si>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</si>
  <si>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</si>
  <si>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</si>
  <si>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</si>
  <si>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</si>
  <si>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</si>
  <si>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</si>
  <si>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</si>
  <si>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</si>
  <si>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</si>
  <si>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</si>
  <si>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</si>
  <si>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</si>
  <si>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</si>
  <si>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</si>
  <si>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</si>
  <si>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</si>
  <si>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</si>
  <si>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</si>
  <si>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</si>
  <si>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</si>
  <si>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</si>
  <si>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</si>
  <si>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</si>
  <si>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</si>
  <si>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</si>
  <si>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</si>
  <si>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</si>
  <si>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</si>
  <si>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</si>
  <si>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</si>
  <si>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</si>
  <si>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</si>
  <si>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</si>
  <si>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</si>
  <si>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</si>
  <si>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</si>
  <si>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</si>
  <si>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</si>
  <si>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</si>
  <si>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</si>
  <si>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</si>
  <si>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</si>
  <si>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</si>
  <si>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</si>
  <si>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</si>
  <si>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</si>
  <si>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</si>
  <si>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</si>
  <si>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</si>
  <si>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</si>
  <si>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</si>
  <si>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</si>
  <si>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</si>
  <si>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</si>
  <si>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</si>
  <si>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</si>
  <si>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</si>
  <si>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</si>
  <si>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</si>
  <si>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</si>
  <si>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</si>
  <si>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</si>
  <si>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</si>
  <si>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</si>
  <si>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</si>
  <si>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</si>
  <si>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</si>
  <si>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</si>
  <si>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</si>
  <si>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</si>
  <si>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</si>
  <si>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</si>
  <si>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</si>
  <si>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</si>
  <si>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</si>
  <si>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</si>
  <si>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</si>
  <si>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</si>
  <si>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</si>
  <si>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</si>
  <si>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</si>
  <si>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</si>
  <si>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</si>
  <si>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</si>
  <si>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</si>
  <si>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</si>
  <si>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</si>
  <si>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</si>
  <si>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</si>
  <si>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</si>
  <si>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</si>
  <si>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</si>
  <si>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</si>
  <si>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</si>
  <si>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</si>
  <si>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</si>
  <si>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</si>
  <si>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</si>
  <si>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</si>
  <si>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</si>
  <si>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</si>
  <si>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</si>
  <si>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</si>
  <si>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</si>
  <si>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</si>
  <si>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</si>
  <si>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</si>
  <si>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</si>
  <si>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</si>
  <si>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</si>
  <si>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</si>
  <si>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</si>
  <si>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</si>
  <si>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</si>
  <si>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</si>
  <si>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</si>
  <si>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</si>
  <si>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</si>
  <si>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</si>
  <si>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</si>
  <si>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</si>
  <si>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</si>
  <si>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</si>
  <si>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</si>
  <si>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</si>
  <si>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</si>
  <si>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</si>
  <si>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</si>
  <si>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</si>
  <si>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</si>
  <si>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</si>
  <si>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</si>
  <si>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</si>
  <si>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</si>
  <si>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</si>
  <si>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</si>
  <si>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</si>
  <si>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</si>
  <si>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</si>
  <si>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</si>
  <si>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</si>
  <si>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</si>
  <si>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</si>
  <si>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</si>
  <si>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</si>
  <si>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</si>
  <si>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</si>
  <si>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</si>
  <si>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</si>
  <si>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</si>
  <si>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</si>
  <si>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</si>
  <si>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</si>
  <si>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</si>
  <si>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</si>
  <si>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</si>
  <si>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</si>
  <si>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</si>
  <si>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</si>
  <si>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</si>
  <si>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</si>
  <si>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</si>
  <si>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</si>
  <si>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</si>
  <si>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</si>
  <si>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</si>
  <si>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</si>
  <si>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</si>
  <si>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</si>
  <si>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</si>
  <si>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</si>
  <si>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</si>
  <si>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</si>
  <si>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</si>
  <si>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</si>
  <si>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</si>
  <si>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</si>
  <si>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</si>
  <si>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</si>
  <si>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</si>
  <si>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</si>
  <si>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</si>
  <si>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</si>
  <si>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</si>
  <si>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</si>
  <si>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</si>
  <si>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</si>
  <si>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</si>
  <si>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</si>
  <si>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</si>
  <si>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</si>
  <si>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</si>
  <si>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</si>
  <si>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</si>
  <si>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</si>
  <si>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</si>
  <si>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</si>
  <si>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</si>
  <si>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</si>
  <si>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</si>
  <si>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</si>
  <si>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</si>
  <si>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</si>
  <si>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</si>
  <si>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</si>
  <si>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</si>
  <si>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</si>
  <si>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</si>
  <si>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</si>
  <si>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</si>
  <si>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</si>
  <si>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</si>
  <si>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</si>
  <si>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</si>
  <si>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</si>
  <si>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</si>
  <si>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</si>
  <si>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</si>
  <si>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</si>
  <si>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</si>
  <si>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</si>
  <si>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</si>
  <si>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</si>
  <si>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</si>
  <si>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</si>
  <si>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</si>
  <si>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</si>
  <si>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</si>
  <si>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</si>
  <si>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</si>
  <si>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</si>
  <si>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</si>
  <si>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</si>
  <si>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</si>
  <si>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</si>
  <si>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</si>
  <si>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</si>
  <si>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</si>
  <si>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</si>
  <si>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</si>
  <si>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</si>
  <si>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</si>
  <si>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</si>
  <si>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</si>
  <si>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</si>
  <si>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</si>
  <si>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</si>
  <si>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</si>
  <si>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</si>
  <si>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</si>
  <si>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</si>
  <si>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</si>
  <si>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</si>
  <si>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</si>
  <si>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</si>
  <si>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</si>
  <si>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</si>
  <si>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</si>
  <si>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</si>
  <si>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</si>
  <si>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</si>
  <si>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</si>
  <si>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</si>
  <si>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</si>
  <si>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</si>
  <si>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</si>
  <si>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</si>
  <si>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</si>
  <si>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</si>
  <si>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</si>
  <si>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</si>
  <si>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</si>
  <si>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</si>
  <si>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</si>
  <si>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</si>
  <si>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</si>
  <si>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</si>
  <si>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</si>
  <si>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</si>
  <si>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</si>
  <si>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</si>
  <si>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</si>
  <si>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</si>
  <si>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</si>
  <si>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</si>
  <si>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</si>
  <si>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</si>
  <si>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</si>
  <si>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</si>
  <si>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</si>
  <si>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</si>
  <si>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</si>
  <si>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</si>
  <si>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</si>
  <si>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</si>
  <si>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</si>
  <si>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</si>
  <si>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</si>
  <si>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</si>
  <si>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</si>
  <si>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</si>
  <si>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</si>
  <si>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</si>
  <si>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</si>
  <si>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</si>
  <si>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</si>
  <si>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</si>
  <si>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</si>
  <si>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</si>
  <si>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</si>
  <si>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</si>
  <si>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</si>
  <si>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</si>
  <si>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</si>
  <si>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</si>
  <si>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</si>
  <si>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</si>
  <si>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</si>
  <si>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</si>
  <si>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</si>
  <si>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</si>
  <si>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</si>
  <si>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</si>
  <si>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</si>
  <si>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</si>
  <si>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</si>
  <si>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</si>
  <si>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</si>
  <si>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</si>
  <si>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</si>
  <si>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</si>
  <si>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</si>
  <si>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</si>
  <si>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</si>
  <si>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</si>
  <si>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</si>
  <si>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</si>
  <si>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</si>
  <si>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</si>
  <si>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</si>
  <si>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</si>
  <si>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</si>
  <si>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</si>
  <si>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</si>
  <si>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</si>
  <si>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</si>
  <si>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</si>
  <si>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</si>
  <si>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</si>
  <si>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</si>
  <si>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</si>
  <si>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</si>
  <si>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</si>
  <si>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</si>
  <si>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</si>
  <si>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</si>
  <si>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</si>
  <si>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</si>
  <si>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</si>
  <si>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</si>
  <si>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</si>
  <si>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</si>
  <si>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</si>
  <si>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</si>
  <si>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</si>
  <si>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</si>
  <si>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</si>
  <si>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</si>
  <si>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</si>
  <si>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</si>
  <si>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</si>
  <si>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</si>
  <si>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</si>
  <si>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</si>
  <si>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</si>
  <si>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</si>
  <si>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</si>
  <si>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</si>
  <si>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</si>
  <si>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</si>
  <si>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</si>
  <si>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</si>
  <si>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</si>
  <si>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</si>
  <si>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</si>
  <si>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</si>
  <si>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</si>
  <si>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</si>
  <si>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</si>
  <si>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</si>
  <si>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</si>
  <si>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</si>
  <si>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</si>
  <si>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</si>
  <si>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</si>
  <si>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</si>
  <si>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</si>
  <si>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</si>
  <si>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</si>
  <si>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</si>
  <si>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</si>
  <si>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</si>
  <si>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</si>
  <si>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</si>
  <si>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</si>
  <si>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</si>
  <si>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</si>
  <si>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</si>
  <si>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</si>
  <si>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</si>
  <si>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</si>
  <si>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</si>
  <si>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</si>
  <si>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</si>
  <si>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</si>
  <si>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</si>
  <si>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</si>
  <si>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</si>
  <si>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</si>
  <si>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</si>
  <si>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</si>
  <si>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</si>
  <si>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</si>
  <si>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</si>
  <si>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</si>
  <si>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</si>
  <si>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</si>
  <si>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</si>
  <si>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</si>
  <si>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</si>
  <si>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</si>
  <si>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</si>
  <si>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</si>
  <si>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</si>
  <si>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</si>
  <si>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</si>
  <si>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</si>
  <si>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</si>
  <si>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</si>
  <si>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</si>
  <si>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</si>
  <si>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</si>
  <si>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</si>
  <si>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</si>
  <si>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</si>
  <si>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</si>
  <si>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</si>
  <si>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</si>
  <si>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</si>
  <si>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</si>
  <si>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</si>
  <si>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</si>
  <si>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</si>
  <si>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</si>
  <si>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</si>
  <si>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</si>
  <si>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</si>
  <si>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</si>
  <si>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</si>
  <si>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</si>
  <si>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</si>
  <si>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</si>
  <si>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</si>
  <si>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</si>
  <si>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</si>
  <si>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</si>
  <si>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</si>
  <si>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</si>
  <si>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</si>
  <si>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</si>
  <si>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</si>
  <si>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</si>
  <si>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</si>
  <si>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</si>
  <si>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</si>
  <si>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</si>
  <si>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</si>
  <si>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</si>
  <si>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</si>
  <si>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</si>
  <si>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</si>
  <si>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</si>
  <si>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</si>
  <si>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</si>
  <si>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</si>
  <si>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</si>
  <si>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</si>
  <si>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</si>
  <si>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</si>
  <si>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</si>
  <si>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</si>
  <si>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</si>
  <si>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</si>
  <si>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</si>
  <si>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</si>
  <si>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</si>
  <si>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</si>
  <si>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</si>
  <si>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</si>
  <si>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</si>
  <si>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</si>
  <si>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</si>
  <si>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</si>
  <si>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</si>
  <si>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</si>
  <si>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</si>
  <si>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</si>
  <si>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</si>
  <si>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</si>
  <si>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</si>
  <si>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</si>
  <si>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</si>
  <si>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</si>
  <si>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</si>
  <si>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</si>
  <si>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</si>
  <si>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</si>
  <si>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</si>
  <si>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</si>
  <si>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</si>
  <si>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</si>
  <si>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</si>
  <si>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</si>
  <si>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</si>
  <si>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</si>
  <si>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</si>
  <si>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</si>
  <si>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</si>
  <si>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</si>
  <si>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</si>
  <si>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</si>
  <si>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</si>
  <si>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</si>
  <si>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</si>
  <si>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</si>
  <si>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</si>
  <si>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</si>
  <si>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</si>
  <si>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</si>
  <si>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</si>
  <si>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</si>
  <si>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</si>
  <si>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</si>
  <si>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</si>
  <si>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</si>
  <si>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</si>
  <si>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</si>
  <si>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</si>
  <si>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</si>
  <si>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</si>
  <si>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</si>
  <si>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</si>
  <si>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</si>
  <si>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</si>
  <si>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</si>
  <si>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</si>
  <si>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</si>
  <si>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</si>
  <si>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</si>
  <si>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</si>
  <si>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</si>
  <si>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</si>
  <si>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</si>
  <si>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</si>
  <si>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</si>
  <si>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</si>
  <si>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</si>
  <si>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</si>
  <si>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</si>
  <si>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</si>
  <si>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</si>
  <si>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</si>
  <si>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</si>
  <si>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</si>
  <si>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</si>
  <si>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</si>
  <si>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</si>
  <si>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</si>
  <si>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</si>
  <si>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</si>
  <si>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</si>
  <si>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</si>
  <si>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</si>
  <si>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</si>
  <si>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</si>
  <si>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</si>
  <si>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</si>
  <si>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</si>
  <si>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</si>
  <si>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</si>
  <si>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</si>
  <si>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</si>
  <si>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</si>
  <si>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</si>
  <si>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</si>
  <si>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</si>
  <si>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</si>
  <si>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</si>
  <si>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</si>
  <si>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</si>
  <si>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</si>
  <si>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</si>
  <si>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</si>
  <si>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</si>
  <si>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</si>
  <si>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</si>
  <si>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</si>
  <si>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</si>
  <si>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</si>
  <si>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</si>
  <si>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</si>
  <si>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</si>
  <si>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</si>
  <si>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</si>
  <si>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</si>
  <si>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</si>
  <si>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</si>
  <si>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</si>
  <si>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</si>
  <si>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</si>
  <si>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</si>
  <si>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</si>
  <si>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</si>
  <si>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</si>
  <si>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</si>
  <si>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</si>
  <si>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</si>
  <si>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</si>
  <si>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</si>
  <si>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</si>
  <si>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</si>
  <si>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</si>
  <si>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</si>
  <si>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</si>
  <si>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</si>
  <si>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</si>
  <si>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</si>
  <si>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</si>
  <si>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</si>
  <si>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</si>
  <si>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</si>
  <si>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</si>
  <si>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</si>
  <si>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</si>
  <si>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</si>
  <si>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</si>
  <si>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</si>
  <si>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</si>
  <si>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</si>
  <si>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</si>
  <si>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</si>
  <si>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</si>
  <si>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</si>
  <si>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</si>
  <si>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</si>
  <si>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</si>
  <si>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</si>
  <si>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</si>
  <si>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</si>
  <si>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</si>
  <si>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</si>
  <si>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</si>
  <si>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</si>
  <si>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</si>
  <si>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</si>
  <si>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</si>
  <si>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</si>
  <si>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</si>
  <si>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</si>
  <si>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</si>
  <si>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</si>
  <si>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</si>
  <si>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</si>
  <si>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</si>
  <si>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</si>
  <si>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</si>
  <si>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</si>
  <si>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</si>
  <si>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</si>
  <si>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</si>
  <si>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</si>
  <si>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</si>
  <si>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</si>
  <si>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</si>
  <si>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</si>
  <si>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</si>
  <si>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</si>
  <si>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</si>
  <si>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</si>
  <si>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</si>
  <si>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</si>
  <si>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</si>
  <si>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</si>
  <si>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</si>
  <si>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</si>
  <si>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</si>
  <si>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</si>
  <si>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</si>
  <si>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</si>
  <si>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</si>
  <si>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</si>
  <si>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</si>
  <si>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</si>
  <si>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</si>
  <si>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</si>
  <si>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</si>
  <si>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</si>
  <si>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</si>
  <si>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</si>
  <si>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</si>
  <si>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</si>
  <si>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</si>
  <si>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</si>
  <si>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</si>
  <si>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</si>
  <si>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</si>
  <si>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</si>
  <si>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</si>
  <si>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</si>
  <si>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</si>
  <si>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</si>
  <si>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</si>
  <si>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</si>
  <si>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</si>
  <si>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</si>
  <si>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</si>
  <si>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</si>
  <si>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</si>
  <si>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</si>
  <si>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</si>
  <si>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</si>
  <si>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</si>
  <si>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</si>
  <si>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</si>
  <si>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</si>
  <si>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</si>
  <si>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</si>
  <si>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</si>
  <si>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</si>
  <si>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</si>
  <si>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</si>
  <si>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</si>
  <si>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</si>
  <si>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</si>
  <si>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</si>
  <si>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</si>
  <si>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</si>
  <si>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</si>
  <si>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</si>
  <si>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</si>
  <si>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</si>
  <si>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</si>
  <si>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</si>
  <si>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</si>
  <si>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</si>
  <si>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</si>
  <si>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</si>
  <si>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</si>
  <si>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</si>
  <si>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</si>
  <si>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</si>
  <si>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</si>
  <si>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</si>
  <si>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</si>
  <si>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</si>
  <si>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</si>
  <si>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</si>
  <si>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</si>
  <si>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</si>
  <si>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</si>
  <si>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</si>
  <si>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</si>
  <si>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</si>
  <si>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</si>
  <si>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</si>
  <si>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</si>
  <si>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</si>
  <si>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</si>
  <si>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</si>
  <si>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</si>
  <si>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</si>
  <si>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</si>
  <si>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</si>
  <si>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</si>
  <si>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</si>
  <si>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</si>
  <si>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</si>
  <si>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</si>
  <si>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</si>
  <si>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</si>
  <si>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</si>
  <si>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</si>
  <si>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</si>
  <si>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</si>
  <si>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</si>
  <si>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</si>
  <si>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</si>
  <si>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</si>
  <si>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</si>
  <si>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</si>
  <si>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</si>
  <si>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</si>
  <si>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</si>
  <si>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</si>
  <si>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</si>
  <si>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</si>
  <si>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</si>
  <si>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</si>
  <si>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</si>
  <si>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</si>
  <si>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</si>
  <si>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</si>
  <si>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</si>
  <si>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</si>
  <si>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</si>
  <si>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</si>
  <si>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</si>
  <si>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</si>
  <si>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</si>
  <si>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</si>
  <si>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</si>
  <si>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</si>
  <si>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</si>
  <si>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</si>
  <si>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</si>
  <si>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</si>
  <si>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</si>
  <si>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</si>
  <si>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</si>
  <si>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</si>
  <si>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</si>
  <si>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</si>
  <si>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</si>
  <si>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</si>
  <si>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</si>
  <si>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</si>
  <si>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</si>
  <si>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</si>
  <si>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</si>
  <si>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</si>
  <si>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</si>
  <si>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</si>
  <si>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</si>
  <si>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</si>
  <si>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</si>
  <si>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</si>
  <si>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</si>
  <si>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</si>
  <si>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</si>
  <si>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</si>
  <si>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</si>
  <si>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</si>
  <si>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</si>
  <si>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</si>
  <si>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</si>
  <si>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</si>
  <si>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</si>
  <si>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</si>
  <si>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</si>
  <si>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</si>
  <si>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</si>
  <si>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</si>
  <si>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</si>
  <si>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</si>
  <si>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</si>
  <si>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</si>
  <si>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</si>
  <si>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</si>
  <si>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</si>
  <si>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</si>
  <si>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</si>
  <si>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</si>
  <si>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</si>
  <si>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</si>
  <si>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</si>
  <si>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</si>
  <si>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</si>
  <si>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</si>
  <si>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</si>
  <si>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</si>
  <si>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</si>
  <si>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</si>
  <si>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</si>
  <si>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</si>
  <si>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</si>
  <si>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</si>
  <si>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</si>
  <si>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</si>
  <si>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</si>
  <si>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</si>
  <si>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</si>
  <si>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</si>
  <si>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</si>
  <si>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</si>
  <si>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</si>
  <si>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</si>
  <si>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</si>
  <si>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</si>
  <si>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</si>
  <si>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</si>
  <si>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</si>
  <si>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</si>
  <si>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</si>
  <si>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</si>
  <si>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</si>
  <si>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</si>
  <si>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</si>
  <si>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</si>
  <si>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</si>
  <si>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</si>
  <si>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</si>
  <si>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</si>
  <si>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</si>
  <si>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</si>
  <si>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</si>
  <si>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</si>
  <si>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</si>
  <si>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</si>
  <si>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</si>
  <si>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</si>
  <si>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</si>
  <si>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</si>
  <si>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</si>
  <si>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</si>
  <si>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</si>
  <si>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</si>
  <si>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</si>
  <si>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</si>
  <si>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</si>
  <si>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</si>
  <si>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</si>
  <si>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</si>
  <si>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</si>
  <si>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</si>
  <si>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</si>
  <si>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</si>
  <si>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</si>
  <si>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</si>
  <si>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</si>
  <si>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</si>
  <si>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</si>
  <si>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</si>
  <si>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</si>
  <si>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</si>
  <si>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</si>
  <si>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</si>
  <si>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</si>
  <si>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</si>
  <si>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</si>
  <si>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</si>
  <si>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</si>
  <si>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</si>
  <si>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</si>
  <si>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</si>
  <si>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</si>
  <si>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</si>
  <si>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</si>
  <si>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</si>
  <si>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</si>
  <si>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</si>
  <si>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</si>
  <si>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</si>
  <si>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</si>
  <si>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</si>
  <si>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</si>
  <si>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</si>
  <si>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</si>
  <si>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</si>
  <si>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</si>
  <si>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</si>
  <si>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</si>
  <si>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</si>
  <si>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</si>
  <si>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</si>
  <si>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</si>
  <si>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</si>
  <si>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</si>
  <si>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</si>
  <si>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</si>
  <si>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</si>
  <si>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</si>
  <si>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</si>
  <si>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</si>
  <si>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</si>
  <si>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</si>
  <si>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</si>
  <si>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</si>
  <si>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</si>
  <si>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</si>
  <si>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</si>
  <si>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</si>
  <si>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</si>
  <si>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</si>
  <si>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</si>
  <si>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</si>
  <si>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</si>
  <si>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</si>
  <si>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</si>
  <si>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</si>
  <si>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</si>
  <si>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</si>
  <si>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</si>
  <si>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</si>
  <si>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</si>
  <si>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</si>
  <si>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</si>
  <si>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</si>
  <si>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</si>
  <si>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</si>
  <si>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</si>
  <si>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</si>
  <si>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</si>
  <si>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</si>
  <si>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</si>
  <si>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</si>
  <si>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</si>
  <si>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</si>
  <si>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</si>
  <si>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</si>
  <si>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</si>
  <si>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</si>
  <si>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</si>
  <si>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</si>
  <si>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</si>
  <si>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</si>
  <si>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</si>
  <si>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</si>
  <si>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</si>
  <si>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</si>
  <si>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</si>
  <si>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</si>
  <si>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</si>
  <si>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</si>
  <si>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</si>
  <si>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</si>
  <si>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</si>
  <si>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</si>
  <si>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</si>
  <si>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</si>
  <si>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</si>
  <si>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</si>
  <si>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</si>
  <si>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</si>
  <si>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</si>
  <si>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</si>
  <si>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</si>
  <si>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</si>
  <si>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</si>
  <si>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</si>
  <si>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</si>
  <si>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</si>
  <si>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</si>
  <si>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</si>
  <si>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</si>
  <si>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</si>
  <si>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</si>
  <si>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</si>
  <si>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</si>
  <si>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</si>
  <si>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</si>
  <si>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</si>
  <si>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</si>
  <si>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</si>
  <si>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</si>
  <si>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</si>
  <si>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</si>
  <si>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</si>
  <si>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</si>
  <si>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</si>
  <si>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</si>
  <si>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</si>
  <si>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</si>
  <si>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</si>
  <si>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</si>
  <si>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</si>
  <si>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</si>
  <si>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</si>
  <si>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</si>
  <si>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</si>
  <si>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</si>
  <si>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</si>
  <si>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</si>
  <si>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</si>
  <si>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</si>
  <si>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</si>
  <si>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</si>
  <si>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</si>
  <si>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</si>
  <si>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</si>
  <si>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</si>
  <si>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</si>
  <si>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</si>
  <si>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</si>
  <si>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</si>
  <si>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</si>
  <si>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</si>
  <si>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</si>
  <si>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</si>
  <si>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</si>
  <si>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</si>
  <si>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</si>
  <si>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</si>
  <si>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</si>
  <si>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</si>
  <si>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</si>
  <si>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</si>
  <si>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</si>
  <si>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</si>
  <si>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</si>
  <si>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</si>
  <si>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</si>
  <si>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</si>
  <si>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</si>
  <si>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</si>
  <si>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</si>
  <si>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</si>
  <si>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</si>
  <si>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</si>
  <si>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</si>
  <si>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</si>
  <si>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</si>
  <si>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</si>
  <si>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</si>
  <si>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</si>
  <si>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</si>
  <si>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</si>
  <si>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</si>
  <si>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</si>
  <si>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</si>
  <si>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</si>
  <si>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</si>
  <si>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</si>
  <si>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</si>
  <si>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</si>
  <si>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</si>
  <si>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</si>
  <si>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</si>
  <si>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</si>
  <si>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</si>
  <si>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</si>
  <si>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</si>
  <si>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</si>
  <si>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</si>
  <si>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</si>
  <si>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</si>
  <si>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</si>
  <si>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</si>
  <si>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</si>
  <si>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</si>
  <si>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</si>
  <si>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</si>
  <si>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</si>
  <si>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</si>
  <si>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</si>
  <si>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</si>
  <si>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</si>
  <si>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</si>
  <si>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</si>
  <si>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</si>
  <si>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</si>
  <si>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</si>
  <si>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</si>
  <si>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</si>
  <si>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</si>
  <si>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</si>
  <si>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</si>
  <si>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</si>
  <si>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</si>
  <si>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</si>
  <si>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</si>
  <si>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</si>
  <si>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</si>
  <si>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</si>
  <si>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</si>
  <si>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</si>
  <si>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</si>
  <si>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</si>
  <si>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</si>
  <si>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</si>
  <si>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</si>
  <si>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</si>
  <si>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</si>
  <si>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</si>
  <si>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</si>
  <si>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</si>
  <si>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</si>
  <si>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</si>
  <si>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</si>
  <si>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</si>
  <si>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</si>
  <si>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</si>
  <si>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</si>
  <si>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</si>
  <si>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</si>
  <si>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</si>
  <si>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</si>
  <si>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</si>
  <si>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</si>
  <si>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</si>
  <si>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</si>
  <si>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</si>
  <si>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</si>
  <si>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</si>
  <si>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</si>
  <si>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</si>
  <si>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</si>
  <si>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</si>
  <si>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</si>
  <si>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</si>
  <si>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</si>
  <si>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</si>
  <si>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</si>
  <si>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</si>
  <si>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</si>
  <si>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</si>
  <si>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</si>
  <si>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</si>
  <si>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</si>
  <si>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</si>
  <si>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</si>
  <si>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</si>
  <si>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</si>
  <si>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</si>
  <si>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</si>
  <si>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</si>
  <si>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</si>
  <si>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</si>
  <si>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</si>
  <si>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</si>
  <si>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</si>
  <si>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</si>
  <si>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</si>
  <si>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</si>
  <si>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</si>
  <si>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</si>
  <si>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</si>
  <si>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</si>
  <si>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</si>
  <si>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</si>
  <si>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</si>
  <si>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</si>
  <si>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</si>
  <si>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</si>
  <si>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</si>
  <si>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</si>
  <si>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</si>
  <si>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</si>
  <si>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</si>
  <si>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</si>
  <si>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</si>
  <si>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</si>
  <si>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</si>
  <si>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</si>
  <si>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</si>
  <si>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</si>
  <si>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</si>
  <si>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</si>
  <si>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</si>
  <si>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</si>
  <si>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</si>
  <si>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</si>
  <si>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</si>
  <si>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</si>
  <si>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</si>
  <si>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</si>
  <si>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</si>
  <si>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</si>
  <si>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</si>
  <si>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</si>
  <si>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</si>
  <si>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</si>
  <si>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</si>
  <si>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</si>
  <si>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</si>
  <si>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</si>
  <si>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</si>
  <si>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</si>
  <si>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</si>
  <si>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</si>
  <si>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</si>
  <si>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</si>
  <si>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</si>
  <si>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</si>
  <si>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</si>
  <si>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</si>
  <si>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</si>
  <si>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</si>
  <si>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</si>
  <si>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</si>
  <si>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</si>
  <si>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</si>
  <si>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</si>
  <si>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</si>
  <si>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</si>
  <si>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</si>
  <si>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</si>
  <si>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</si>
  <si>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</si>
  <si>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</si>
  <si>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</si>
  <si>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</si>
  <si>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</si>
  <si>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</si>
  <si>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</si>
  <si>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</si>
  <si>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</si>
  <si>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</si>
  <si>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</si>
  <si>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</si>
  <si>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</si>
  <si>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</si>
  <si>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</si>
  <si>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</si>
  <si>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</si>
  <si>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</si>
  <si>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</si>
  <si>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</si>
  <si>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</si>
  <si>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</si>
  <si>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</si>
  <si>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</si>
  <si>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</si>
  <si>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</si>
  <si>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</si>
  <si>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</si>
  <si>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</si>
  <si>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</si>
  <si>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</si>
  <si>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</si>
  <si>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</si>
  <si>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</si>
  <si>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</si>
  <si>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</si>
  <si>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</si>
  <si>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</si>
  <si>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</si>
  <si>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</si>
  <si>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</si>
  <si>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</si>
  <si>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</si>
  <si>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</si>
  <si>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</si>
  <si>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</si>
  <si>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</si>
  <si>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</si>
  <si>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</si>
  <si>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</si>
  <si>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</si>
  <si>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</si>
  <si>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</si>
  <si>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</si>
  <si>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</si>
  <si>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</si>
  <si>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</si>
  <si>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</si>
  <si>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</si>
  <si>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</si>
  <si>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</si>
  <si>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</si>
  <si>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</si>
  <si>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</si>
  <si>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</si>
  <si>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</si>
  <si>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</si>
  <si>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</si>
  <si>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</si>
  <si>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</si>
  <si>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</si>
  <si>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</si>
  <si>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</si>
  <si>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</si>
  <si>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</si>
  <si>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</si>
  <si>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</si>
  <si>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</si>
  <si>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</si>
  <si>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</si>
  <si>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</si>
  <si>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</si>
  <si>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</si>
  <si>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</si>
  <si>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</si>
  <si>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</si>
  <si>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</si>
  <si>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</si>
  <si>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</si>
  <si>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</si>
  <si>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</si>
  <si>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</si>
  <si>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</si>
  <si>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</si>
  <si>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</si>
  <si>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</si>
  <si>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</si>
  <si>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</si>
  <si>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</si>
  <si>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</si>
  <si>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</si>
  <si>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</si>
  <si>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</si>
  <si>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</si>
  <si>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</si>
  <si>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</si>
  <si>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</si>
  <si>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</si>
  <si>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</si>
  <si>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</si>
  <si>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</si>
  <si>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</si>
  <si>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</si>
  <si>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</si>
  <si>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</si>
  <si>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</si>
  <si>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</si>
  <si>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</si>
  <si>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</si>
  <si>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</si>
  <si>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</si>
  <si>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</si>
  <si>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</si>
  <si>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</si>
  <si>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</si>
  <si>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</si>
  <si>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</si>
  <si>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</si>
  <si>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</si>
  <si>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</si>
  <si>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</si>
  <si>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</si>
  <si>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</si>
  <si>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</si>
  <si>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</si>
  <si>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</si>
  <si>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</si>
  <si>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</si>
  <si>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</si>
  <si>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</si>
  <si>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</si>
  <si>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</si>
  <si>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</si>
  <si>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</si>
  <si>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</si>
  <si>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</si>
  <si>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</si>
  <si>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</si>
  <si>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</si>
  <si>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</si>
  <si>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</si>
  <si>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</si>
  <si>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</si>
  <si>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</si>
  <si>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</si>
  <si>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</si>
  <si>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</si>
  <si>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</si>
  <si>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</si>
  <si>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</si>
  <si>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</si>
  <si>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</si>
  <si>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</si>
  <si>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</si>
  <si>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</si>
  <si>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</si>
  <si>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</si>
  <si>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</si>
  <si>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</si>
  <si>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</si>
  <si>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</si>
  <si>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</si>
  <si>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</si>
  <si>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</si>
  <si>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</si>
  <si>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</si>
  <si>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</si>
  <si>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</si>
  <si>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</si>
  <si>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</si>
  <si>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</si>
  <si>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</si>
  <si>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</si>
  <si>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</si>
  <si>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</si>
  <si>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</si>
  <si>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</si>
  <si>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</si>
  <si>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</si>
  <si>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</si>
  <si>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</si>
  <si>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</si>
  <si>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</si>
  <si>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</si>
  <si>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</si>
  <si>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</si>
  <si>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</si>
  <si>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</si>
  <si>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</si>
  <si>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</si>
  <si>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</si>
  <si>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</si>
  <si>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</si>
  <si>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</si>
  <si>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</si>
  <si>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</si>
  <si>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</si>
  <si>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</si>
  <si>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</si>
  <si>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</si>
  <si>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</si>
  <si>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</si>
  <si>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</si>
  <si>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</si>
  <si>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</si>
  <si>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</si>
  <si>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</si>
  <si>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</si>
  <si>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</si>
  <si>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</si>
  <si>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</si>
  <si>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</si>
  <si>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</si>
  <si>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</si>
  <si>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</si>
  <si>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</si>
  <si>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</si>
  <si>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</si>
  <si>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</si>
  <si>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</si>
  <si>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</si>
  <si>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</si>
  <si>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</si>
  <si>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</si>
  <si>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</si>
  <si>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</si>
  <si>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</si>
  <si>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</si>
  <si>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</si>
  <si>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</si>
  <si>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</si>
  <si>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</si>
  <si>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</si>
  <si>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</si>
  <si>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</si>
  <si>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</si>
  <si>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</si>
  <si>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</si>
  <si>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</si>
  <si>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</si>
  <si>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</si>
  <si>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</si>
  <si>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</si>
  <si>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</si>
  <si>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</si>
  <si>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</si>
  <si>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</si>
  <si>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</si>
  <si>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</si>
  <si>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</si>
  <si>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</si>
  <si>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</si>
  <si>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</si>
  <si>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</si>
  <si>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</si>
  <si>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</si>
  <si>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</si>
  <si>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</si>
  <si>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</si>
  <si>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</si>
  <si>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</si>
  <si>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</si>
  <si>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</si>
  <si>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</si>
  <si>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</si>
  <si>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</si>
  <si>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</si>
  <si>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</si>
  <si>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</si>
  <si>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</si>
  <si>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</si>
  <si>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</si>
  <si>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</si>
  <si>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</si>
  <si>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</si>
  <si>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</si>
  <si>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</si>
  <si>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</si>
  <si>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</si>
  <si>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</si>
  <si>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</si>
  <si>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</si>
  <si>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</si>
  <si>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</si>
  <si>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</si>
  <si>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</si>
  <si>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</si>
  <si>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</si>
  <si>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</si>
  <si>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</si>
  <si>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</si>
  <si>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</si>
  <si>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</si>
  <si>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</si>
  <si>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</si>
  <si>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</si>
  <si>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</si>
  <si>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</si>
  <si>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</si>
  <si>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</si>
  <si>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</si>
  <si>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</si>
  <si>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</si>
  <si>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</si>
  <si>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</si>
  <si>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</si>
  <si>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</si>
  <si>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</si>
  <si>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</si>
  <si>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</si>
  <si>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</si>
  <si>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</si>
  <si>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</si>
  <si>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</si>
  <si>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</si>
  <si>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</si>
  <si>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</si>
  <si>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</si>
  <si>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</si>
  <si>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</si>
  <si>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</si>
  <si>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</si>
  <si>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</si>
  <si>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</si>
  <si>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</si>
  <si>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</si>
  <si>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</si>
  <si>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</si>
  <si>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</si>
  <si>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</si>
  <si>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</si>
  <si>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</si>
  <si>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</si>
  <si>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</si>
  <si>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</si>
  <si>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</si>
  <si>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</si>
  <si>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</si>
  <si>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</si>
  <si>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</si>
  <si>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</si>
  <si>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</si>
  <si>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</si>
  <si>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</si>
  <si>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</si>
  <si>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</si>
  <si>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</si>
  <si>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</si>
  <si>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</si>
  <si>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</si>
  <si>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</si>
  <si>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</si>
  <si>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</si>
  <si>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</si>
  <si>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</si>
  <si>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</si>
  <si>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</si>
  <si>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</si>
  <si>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</si>
  <si>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</si>
  <si>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</si>
  <si>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</si>
  <si>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</si>
  <si>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</si>
  <si>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</si>
  <si>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</si>
  <si>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</si>
  <si>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</si>
  <si>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</si>
  <si>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</si>
  <si>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</si>
  <si>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</si>
  <si>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</si>
  <si>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</si>
  <si>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</si>
  <si>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</si>
  <si>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</si>
  <si>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</si>
  <si>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</si>
  <si>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</si>
  <si>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</si>
  <si>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</si>
  <si>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</si>
  <si>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</si>
  <si>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</si>
  <si>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</si>
  <si>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</si>
  <si>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</si>
  <si>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</si>
  <si>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</si>
  <si>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</si>
  <si>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</si>
  <si>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</si>
  <si>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</si>
  <si>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</si>
  <si>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</si>
  <si>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</si>
  <si>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</si>
  <si>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</si>
  <si>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</si>
  <si>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</si>
  <si>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</si>
  <si>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</si>
  <si>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</si>
  <si>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</si>
  <si>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</si>
  <si>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</si>
  <si>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</si>
  <si>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</si>
  <si>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</si>
  <si>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</si>
  <si>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</si>
  <si>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</si>
  <si>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</si>
  <si>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</si>
  <si>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</si>
  <si>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</si>
  <si>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</si>
  <si>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</si>
  <si>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</si>
  <si>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</si>
  <si>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</si>
  <si>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</si>
  <si>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</si>
  <si>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</si>
  <si>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</si>
  <si>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</si>
  <si>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</si>
  <si>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</si>
  <si>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</si>
  <si>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</si>
  <si>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</si>
  <si>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</si>
  <si>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</si>
  <si>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</si>
  <si>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</si>
  <si>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</si>
  <si>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</si>
  <si>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</si>
  <si>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</si>
  <si>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</si>
  <si>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</si>
  <si>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</si>
  <si>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</si>
  <si>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</si>
  <si>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</si>
  <si>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</si>
  <si>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</si>
  <si>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</si>
  <si>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</si>
  <si>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</si>
  <si>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</si>
  <si>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</si>
  <si>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</si>
  <si>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</si>
  <si>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</si>
  <si>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</si>
  <si>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</si>
  <si>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</si>
  <si>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</si>
  <si>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</si>
  <si>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</si>
  <si>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</si>
  <si>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</si>
  <si>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</si>
  <si>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</si>
  <si>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</si>
  <si>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</si>
  <si>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</si>
  <si>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</si>
  <si>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</si>
  <si>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</si>
  <si>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</si>
  <si>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</si>
  <si>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</si>
  <si>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</si>
  <si>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</si>
  <si>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</si>
  <si>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</si>
  <si>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</si>
  <si>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</si>
  <si>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</si>
  <si>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</si>
  <si>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</si>
  <si>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</si>
  <si>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</si>
  <si>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</si>
  <si>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</si>
  <si>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</si>
  <si>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</si>
  <si>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</si>
  <si>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</si>
  <si>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</si>
  <si>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</si>
  <si>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</si>
  <si>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</si>
  <si>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</si>
  <si>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</si>
  <si>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</si>
  <si>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</si>
  <si>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</si>
  <si>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</si>
  <si>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</si>
  <si>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</si>
  <si>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</si>
  <si>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</si>
  <si>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</si>
  <si>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</si>
  <si>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</si>
  <si>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</si>
  <si>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</si>
  <si>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</si>
  <si>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</si>
  <si>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</si>
  <si>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</si>
  <si>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</si>
  <si>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</si>
  <si>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</si>
  <si>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</si>
  <si>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</si>
  <si>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</si>
  <si>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</si>
  <si>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</si>
  <si>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</si>
  <si>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</si>
  <si>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</si>
  <si>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</si>
  <si>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</si>
  <si>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</si>
  <si>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</si>
  <si>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</si>
  <si>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</si>
  <si>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</si>
  <si>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</si>
  <si>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</si>
  <si>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</si>
  <si>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</si>
  <si>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</si>
  <si>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</si>
  <si>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</si>
  <si>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</si>
  <si>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</si>
  <si>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</si>
  <si>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</si>
  <si>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</si>
  <si>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</si>
  <si>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</si>
  <si>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</si>
  <si>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</si>
  <si>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</si>
  <si>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</si>
  <si>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</si>
  <si>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</si>
  <si>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</si>
  <si>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</si>
  <si>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</si>
  <si>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</si>
  <si>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</si>
  <si>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</si>
  <si>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</si>
  <si>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</si>
  <si>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</si>
  <si>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</si>
  <si>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</si>
  <si>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</si>
  <si>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</si>
  <si>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</si>
  <si>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</si>
  <si>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</si>
  <si>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</si>
  <si>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</si>
  <si>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</si>
  <si>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</si>
  <si>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</si>
  <si>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</si>
  <si>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</si>
  <si>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</si>
  <si>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</si>
  <si>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</si>
  <si>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</si>
  <si>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</si>
  <si>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</si>
  <si>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</si>
  <si>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</si>
  <si>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</si>
  <si>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</si>
  <si>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</si>
  <si>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</si>
  <si>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</si>
  <si>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</si>
  <si>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</si>
  <si>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</si>
  <si>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</si>
  <si>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</si>
  <si>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</si>
  <si>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</si>
  <si>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</si>
  <si>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</si>
  <si>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</si>
  <si>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</si>
  <si>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</si>
  <si>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</si>
  <si>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</si>
  <si>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</si>
  <si>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</si>
  <si>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</si>
  <si>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</si>
  <si>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</si>
  <si>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</si>
  <si>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</si>
  <si>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</si>
  <si>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</si>
  <si>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</si>
  <si>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</si>
  <si>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</si>
  <si>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</si>
  <si>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</si>
  <si>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</si>
  <si>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</si>
  <si>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</si>
  <si>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</si>
  <si>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</si>
  <si>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</si>
  <si>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</si>
  <si>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</si>
  <si>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</si>
  <si>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</si>
  <si>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</si>
  <si>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</si>
  <si>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</si>
  <si>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</si>
  <si>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</si>
  <si>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</si>
  <si>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</si>
  <si>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</si>
  <si>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</si>
  <si>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</si>
  <si>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</si>
  <si>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</si>
  <si>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</si>
  <si>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</si>
  <si>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</si>
  <si>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</si>
  <si>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</si>
  <si>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</si>
  <si>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</si>
  <si>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</si>
  <si>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</si>
  <si>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</si>
  <si>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</si>
  <si>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</si>
  <si>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</si>
  <si>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</si>
  <si>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</si>
  <si>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</si>
  <si>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</si>
  <si>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</si>
  <si>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</si>
  <si>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</si>
  <si>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</si>
  <si>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</si>
  <si>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</si>
  <si>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</si>
  <si>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</si>
  <si>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</si>
  <si>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</si>
  <si>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</si>
  <si>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</si>
  <si>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</si>
  <si>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</si>
  <si>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</si>
  <si>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</si>
  <si>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</si>
  <si>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</si>
  <si>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</si>
  <si>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</si>
  <si>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</si>
  <si>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</si>
  <si>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</si>
  <si>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</si>
  <si>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</si>
  <si>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</si>
  <si>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</si>
  <si>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</si>
  <si>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</si>
  <si>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</si>
  <si>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</si>
  <si>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</si>
  <si>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</si>
  <si>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</si>
  <si>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</si>
  <si>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</si>
  <si>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</si>
  <si>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</si>
  <si>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</si>
  <si>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</si>
  <si>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</si>
  <si>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</si>
  <si>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</si>
  <si>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</si>
  <si>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</si>
  <si>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</si>
  <si>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</si>
  <si>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</si>
  <si>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</si>
  <si>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</si>
  <si>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</si>
  <si>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</si>
  <si>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</si>
  <si>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</si>
  <si>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</si>
  <si>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</si>
  <si>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</si>
  <si>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</si>
  <si>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</si>
  <si>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</si>
  <si>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</si>
  <si>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</si>
  <si>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</si>
  <si>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</si>
  <si>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</si>
  <si>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</si>
  <si>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</si>
  <si>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</si>
  <si>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</si>
  <si>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</si>
  <si>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</si>
  <si>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</si>
  <si>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</si>
  <si>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</si>
  <si>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</si>
  <si>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</si>
  <si>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</si>
  <si>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</si>
  <si>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</si>
  <si>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</si>
  <si>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</si>
  <si>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</si>
  <si>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</si>
  <si>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</si>
  <si>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</si>
  <si>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</si>
  <si>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</si>
  <si>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</si>
  <si>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</si>
  <si>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</si>
  <si>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</si>
  <si>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</si>
  <si>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</si>
  <si>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</si>
  <si>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</si>
  <si>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</si>
  <si>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</si>
  <si>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</si>
  <si>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</si>
  <si>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</si>
  <si>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</si>
  <si>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</si>
  <si>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</si>
  <si>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</si>
  <si>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</si>
  <si>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</si>
  <si>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</si>
  <si>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</si>
  <si>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</si>
  <si>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</si>
  <si>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</si>
  <si>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</si>
  <si>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</si>
  <si>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</si>
  <si>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</si>
  <si>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</si>
  <si>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</si>
  <si>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</si>
  <si>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</si>
  <si>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</si>
  <si>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</si>
  <si>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</si>
  <si>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</si>
  <si>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</si>
  <si>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</si>
  <si>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</si>
  <si>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</si>
  <si>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</si>
  <si>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</si>
  <si>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</si>
  <si>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</si>
  <si>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</si>
  <si>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</si>
  <si>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</si>
  <si>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</si>
  <si>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</si>
  <si>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</si>
  <si>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</si>
  <si>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</si>
  <si>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</si>
  <si>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</si>
  <si>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</si>
  <si>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</si>
  <si>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</si>
  <si>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</si>
  <si>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</si>
  <si>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</si>
  <si>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</si>
  <si>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</si>
  <si>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</si>
  <si>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</si>
  <si>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</si>
  <si>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</si>
  <si>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</si>
  <si>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</si>
  <si>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</si>
  <si>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</si>
  <si>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</si>
  <si>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</si>
  <si>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</si>
  <si>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</si>
  <si>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</si>
  <si>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</si>
  <si>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</si>
  <si>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</si>
  <si>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</si>
  <si>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</si>
  <si>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</si>
  <si>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</si>
  <si>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</si>
  <si>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</si>
  <si>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</si>
  <si>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</si>
  <si>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</si>
  <si>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</si>
  <si>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</si>
  <si>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</si>
  <si>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</si>
  <si>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</si>
  <si>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</si>
  <si>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</si>
  <si>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</si>
  <si>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</si>
  <si>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</si>
  <si>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</si>
  <si>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</si>
  <si>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</si>
  <si>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</si>
  <si>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</si>
  <si>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</si>
  <si>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</si>
  <si>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</si>
  <si>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</si>
  <si>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</si>
  <si>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</si>
  <si>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</si>
  <si>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</si>
  <si>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</si>
  <si>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</si>
  <si>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</si>
  <si>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</si>
  <si>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</si>
  <si>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</si>
  <si>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</si>
  <si>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</si>
  <si>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</si>
  <si>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</si>
  <si>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</si>
  <si>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</si>
  <si>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</si>
  <si>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</si>
  <si>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</si>
  <si>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</si>
  <si>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</si>
  <si>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</si>
  <si>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</si>
  <si>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</si>
  <si>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</si>
  <si>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</si>
  <si>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</si>
  <si>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</si>
  <si>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</si>
  <si>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</si>
  <si>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</si>
  <si>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</si>
  <si>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</si>
  <si>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</si>
  <si>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</si>
  <si>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</si>
  <si>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</si>
  <si>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</si>
  <si>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</si>
  <si>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</si>
  <si>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</si>
  <si>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</si>
  <si>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</si>
  <si>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</si>
  <si>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</si>
  <si>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</si>
  <si>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</si>
  <si>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</si>
  <si>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</si>
  <si>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</si>
  <si>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</si>
  <si>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</si>
  <si>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</si>
  <si>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</si>
  <si>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</si>
  <si>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</si>
  <si>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</si>
  <si>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</si>
  <si>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</si>
  <si>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</si>
  <si>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</si>
  <si>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</si>
  <si>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</si>
  <si>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</si>
  <si>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</si>
  <si>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</si>
  <si>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</si>
  <si>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</si>
  <si>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</si>
  <si>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</si>
  <si>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</si>
  <si>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</si>
  <si>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</si>
  <si>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</si>
  <si>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</si>
  <si>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</si>
  <si>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</si>
  <si>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</si>
  <si>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</si>
  <si>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</si>
  <si>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</si>
  <si>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</si>
  <si>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</si>
  <si>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</si>
  <si>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</si>
  <si>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</si>
  <si>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</si>
  <si>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</si>
  <si>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</si>
  <si>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</si>
  <si>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</si>
  <si>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</si>
  <si>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</si>
  <si>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</si>
  <si>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</si>
  <si>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</si>
  <si>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</si>
  <si>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</si>
  <si>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</si>
  <si>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</si>
  <si>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</si>
  <si>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</si>
  <si>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</si>
  <si>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</si>
  <si>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</si>
  <si>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</si>
  <si>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</si>
  <si>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</si>
  <si>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</si>
  <si>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</si>
  <si>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</si>
  <si>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</si>
  <si>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</si>
  <si>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</si>
  <si>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</si>
  <si>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</si>
  <si>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</si>
  <si>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</si>
  <si>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</si>
  <si>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</si>
  <si>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</si>
  <si>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</si>
  <si>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</si>
  <si>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</si>
  <si>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</si>
  <si>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</si>
  <si>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</si>
  <si>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</si>
  <si>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</si>
  <si>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</si>
  <si>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</si>
  <si>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</si>
  <si>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</si>
  <si>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</si>
  <si>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</si>
  <si>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</si>
  <si>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</si>
  <si>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</si>
  <si>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</si>
  <si>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</si>
  <si>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</si>
  <si>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</si>
  <si>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</si>
  <si>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</si>
  <si>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</si>
  <si>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</si>
  <si>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</si>
  <si>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</si>
  <si>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</si>
  <si>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</si>
  <si>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</si>
  <si>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</si>
  <si>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</si>
  <si>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</si>
  <si>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</si>
  <si>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</si>
  <si>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</si>
  <si>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</si>
  <si>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</si>
  <si>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</si>
  <si>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</si>
  <si>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</si>
  <si>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</si>
  <si>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</si>
  <si>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</si>
  <si>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</si>
  <si>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</si>
  <si>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</si>
  <si>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</si>
  <si>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</si>
  <si>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</si>
  <si>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</si>
  <si>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</si>
  <si>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</si>
  <si>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</si>
  <si>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</si>
  <si>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</si>
  <si>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</si>
  <si>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</si>
  <si>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</si>
  <si>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</si>
  <si>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</si>
  <si>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</si>
  <si>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</si>
  <si>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</si>
  <si>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</si>
  <si>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</si>
  <si>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</si>
  <si>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</si>
  <si>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</si>
  <si>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</si>
  <si>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</si>
  <si>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</si>
  <si>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</si>
  <si>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</si>
  <si>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</si>
  <si>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</si>
  <si>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</si>
  <si>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</si>
  <si>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</si>
  <si>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</si>
  <si>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</si>
  <si>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</si>
  <si>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</si>
  <si>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</si>
  <si>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</si>
  <si>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</si>
  <si>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</si>
  <si>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</si>
  <si>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</si>
  <si>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</si>
  <si>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</si>
  <si>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</si>
  <si>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</si>
  <si>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</si>
  <si>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</si>
  <si>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</si>
  <si>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</si>
  <si>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</si>
  <si>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</si>
  <si>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</si>
  <si>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</si>
  <si>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</si>
  <si>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</si>
  <si>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</si>
  <si>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</si>
  <si>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</si>
  <si>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</si>
  <si>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</si>
  <si>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</si>
  <si>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</si>
  <si>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</si>
  <si>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</si>
  <si>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</si>
  <si>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</si>
  <si>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</si>
  <si>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</si>
  <si>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</si>
  <si>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</si>
  <si>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</si>
  <si>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</si>
  <si>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</si>
  <si>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</si>
  <si>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</si>
  <si>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</si>
  <si>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</si>
  <si>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</si>
  <si>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</si>
  <si>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</si>
  <si>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</si>
  <si>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</si>
  <si>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</si>
  <si>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</si>
  <si>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</si>
  <si>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</si>
  <si>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</si>
  <si>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</si>
  <si>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</si>
  <si>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</si>
  <si>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</si>
  <si>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</si>
  <si>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</si>
  <si>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</si>
  <si>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</si>
  <si>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</si>
  <si>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</si>
  <si>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</si>
  <si>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</si>
  <si>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</si>
  <si>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</si>
  <si>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</si>
  <si>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</si>
  <si>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</si>
  <si>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</si>
  <si>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</si>
  <si>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</si>
  <si>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</si>
  <si>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</si>
  <si>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</si>
  <si>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</si>
  <si>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</si>
  <si>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</si>
  <si>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</si>
  <si>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</si>
  <si>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</si>
  <si>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</si>
  <si>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</si>
  <si>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</si>
  <si>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</si>
  <si>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</si>
  <si>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</si>
  <si>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</si>
  <si>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</si>
  <si>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</si>
  <si>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</si>
  <si>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</si>
  <si>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</si>
  <si>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</si>
  <si>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</si>
  <si>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</si>
  <si>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</si>
  <si>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</si>
  <si>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</si>
  <si>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</si>
  <si>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</si>
  <si>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</si>
  <si>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</si>
  <si>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</si>
  <si>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</si>
  <si>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</si>
  <si>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</si>
  <si>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</si>
  <si>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</si>
  <si>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</si>
  <si>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</si>
  <si>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</si>
  <si>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</si>
  <si>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</si>
  <si>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</si>
  <si>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</si>
  <si>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</si>
  <si>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</si>
  <si>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</si>
  <si>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</si>
  <si>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</si>
  <si>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</si>
  <si>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</si>
  <si>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</si>
  <si>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</si>
  <si>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</si>
  <si>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</si>
  <si>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</si>
  <si>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</si>
  <si>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</si>
  <si>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</si>
  <si>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</si>
  <si>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</si>
  <si>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</si>
  <si>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</si>
  <si>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</si>
  <si>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</si>
  <si>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</si>
  <si>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</si>
  <si>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</si>
  <si>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</si>
  <si>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</si>
  <si>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</si>
  <si>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</si>
  <si>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</si>
  <si>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</si>
  <si>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</si>
  <si>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</si>
  <si>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</si>
  <si>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</si>
  <si>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</si>
  <si>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</si>
  <si>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</si>
  <si>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</si>
  <si>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</si>
  <si>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</si>
  <si>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</si>
  <si>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</si>
  <si>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</si>
  <si>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</si>
  <si>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</si>
  <si>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</si>
  <si>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</si>
  <si>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</si>
  <si>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</si>
  <si>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</si>
  <si>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</si>
  <si>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</si>
  <si>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</si>
  <si>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</si>
  <si>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</si>
  <si>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</si>
  <si>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</si>
  <si>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</si>
  <si>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</si>
  <si>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</si>
  <si>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</si>
  <si>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</si>
  <si>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</si>
  <si>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</si>
  <si>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</si>
  <si>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</si>
  <si>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</si>
  <si>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</si>
  <si>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</si>
  <si>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</si>
  <si>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</si>
  <si>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</si>
  <si>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</si>
  <si>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</si>
  <si>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</si>
  <si>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</si>
  <si>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</si>
  <si>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</si>
  <si>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</si>
  <si>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</si>
  <si>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</si>
  <si>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</si>
  <si>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</si>
  <si>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</si>
  <si>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</si>
  <si>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</si>
  <si>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</si>
  <si>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</si>
  <si>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</si>
  <si>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</si>
  <si>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</si>
  <si>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</si>
  <si>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</si>
  <si>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</si>
  <si>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</si>
  <si>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</si>
  <si>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</si>
  <si>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</si>
  <si>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</si>
  <si>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</si>
  <si>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</si>
  <si>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</si>
  <si>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</si>
  <si>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</si>
  <si>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</si>
  <si>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</si>
  <si>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</si>
  <si>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</si>
  <si>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</si>
  <si>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</si>
  <si>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</si>
  <si>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</si>
  <si>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</si>
  <si>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</si>
  <si>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</si>
  <si>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</si>
  <si>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</si>
  <si>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</si>
  <si>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</si>
  <si>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</si>
  <si>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</si>
  <si>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</si>
  <si>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</si>
  <si>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</si>
  <si>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</si>
  <si>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</si>
  <si>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</si>
  <si>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</si>
  <si>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</si>
  <si>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</si>
  <si>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</si>
  <si>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</si>
  <si>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</si>
  <si>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</si>
  <si>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</si>
  <si>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</si>
  <si>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</si>
  <si>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</si>
  <si>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</si>
  <si>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</si>
  <si>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</si>
  <si>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</si>
  <si>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</si>
  <si>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</si>
  <si>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</si>
  <si>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</si>
  <si>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</si>
  <si>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</si>
  <si>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</si>
  <si>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</si>
  <si>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</si>
  <si>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</si>
  <si>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</si>
  <si>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</si>
  <si>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</si>
  <si>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</si>
  <si>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</si>
  <si>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</si>
  <si>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</si>
  <si>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</si>
  <si>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</si>
  <si>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</si>
  <si>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</si>
  <si>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</si>
  <si>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</si>
  <si>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</si>
  <si>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</si>
  <si>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</si>
  <si>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</si>
  <si>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</si>
  <si>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</si>
  <si>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</si>
  <si>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</si>
  <si>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</si>
  <si>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</si>
  <si>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</si>
  <si>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</si>
  <si>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</si>
  <si>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</si>
  <si>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</si>
  <si>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</si>
  <si>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</si>
  <si>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</si>
  <si>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</si>
  <si>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</si>
  <si>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</si>
  <si>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</si>
  <si>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</si>
  <si>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</si>
  <si>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</si>
  <si>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</si>
  <si>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</si>
  <si>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</si>
  <si>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</si>
  <si>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</si>
  <si>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</si>
  <si>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</si>
  <si>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</si>
  <si>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</si>
  <si>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</si>
  <si>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</si>
  <si>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</si>
  <si>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</si>
  <si>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</si>
  <si>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</si>
  <si>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</si>
  <si>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</si>
  <si>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</si>
  <si>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</si>
  <si>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</si>
  <si>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</si>
  <si>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</si>
  <si>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</si>
  <si>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</si>
  <si>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</si>
  <si>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</si>
  <si>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</si>
  <si>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</si>
  <si>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</si>
  <si>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</si>
  <si>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</si>
  <si>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</si>
  <si>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</si>
  <si>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</si>
  <si>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</si>
  <si>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</si>
  <si>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</si>
  <si>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</si>
  <si>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</si>
  <si>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</si>
  <si>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</si>
  <si>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</si>
  <si>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</si>
  <si>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</si>
  <si>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</si>
  <si>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</si>
  <si>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</si>
  <si>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</si>
  <si>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</si>
  <si>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</si>
  <si>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</si>
  <si>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</si>
  <si>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</si>
  <si>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</si>
  <si>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</si>
  <si>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</si>
  <si>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</si>
  <si>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</si>
  <si>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</si>
  <si>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</si>
  <si>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</si>
  <si>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</si>
  <si>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</si>
  <si>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</si>
  <si>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</si>
  <si>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</si>
  <si>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</si>
  <si>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</si>
  <si>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</si>
  <si>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</si>
  <si>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</si>
  <si>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</si>
  <si>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</si>
  <si>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</si>
  <si>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</si>
  <si>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</si>
  <si>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</si>
  <si>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</si>
  <si>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</si>
  <si>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</si>
  <si>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</si>
  <si>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</si>
  <si>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</si>
  <si>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</si>
  <si>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</si>
  <si>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</si>
  <si>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</si>
  <si>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</si>
  <si>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</si>
  <si>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</si>
  <si>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</si>
  <si>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</si>
  <si>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</si>
  <si>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</si>
  <si>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</si>
  <si>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</si>
  <si>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</si>
  <si>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</si>
  <si>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</si>
  <si>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</si>
  <si>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</si>
  <si>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</si>
  <si>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</si>
  <si>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</si>
  <si>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</si>
  <si>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</si>
  <si>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</si>
  <si>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</si>
  <si>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</si>
  <si>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</si>
  <si>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</si>
  <si>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</si>
  <si>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</si>
  <si>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</si>
  <si>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</si>
  <si>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</si>
  <si>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</si>
  <si>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</si>
  <si>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</si>
  <si>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</si>
  <si>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</si>
  <si>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</si>
  <si>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</si>
  <si>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</si>
  <si>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</si>
  <si>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</si>
  <si>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</si>
  <si>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</si>
  <si>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</si>
  <si>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</si>
  <si>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</si>
  <si>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</si>
  <si>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</si>
  <si>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</si>
  <si>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</si>
  <si>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</si>
  <si>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</si>
  <si>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</si>
  <si>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</si>
  <si>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</si>
  <si>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</si>
  <si>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</si>
  <si>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</si>
  <si>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</si>
  <si>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</si>
  <si>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</si>
  <si>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</si>
  <si>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</si>
  <si>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</si>
  <si>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</si>
  <si>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</si>
  <si>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</si>
  <si>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</si>
  <si>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</si>
  <si>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</si>
  <si>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</si>
  <si>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</si>
  <si>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</si>
  <si>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</si>
  <si>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</si>
  <si>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</si>
  <si>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</si>
  <si>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</si>
  <si>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</si>
  <si>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</si>
  <si>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</si>
  <si>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</si>
  <si>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</si>
  <si>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</si>
  <si>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</si>
  <si>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</si>
  <si>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</si>
  <si>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</si>
  <si>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</si>
  <si>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</si>
  <si>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</si>
  <si>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</si>
  <si>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</si>
  <si>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</si>
  <si>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</si>
  <si>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</si>
  <si>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</si>
  <si>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</si>
  <si>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</si>
  <si>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</si>
  <si>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</si>
  <si>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</si>
  <si>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</si>
  <si>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</si>
  <si>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</si>
  <si>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</si>
  <si>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</si>
  <si>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</si>
  <si>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</si>
  <si>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</si>
  <si>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</si>
  <si>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</si>
  <si>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</si>
  <si>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</si>
  <si>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</si>
  <si>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</si>
  <si>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</si>
  <si>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</si>
  <si>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</si>
  <si>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</si>
  <si>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</si>
  <si>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</si>
  <si>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</si>
  <si>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</si>
  <si>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</si>
  <si>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</si>
  <si>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</si>
  <si>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</si>
  <si>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</si>
  <si>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</si>
  <si>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</si>
  <si>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</si>
  <si>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</si>
  <si>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</si>
  <si>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</si>
  <si>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</si>
  <si>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</si>
  <si>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</si>
  <si>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</si>
  <si>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</si>
  <si>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</si>
  <si>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</si>
  <si>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</si>
  <si>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</si>
  <si>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</si>
  <si>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</si>
  <si>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</si>
  <si>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</si>
  <si>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</si>
  <si>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</si>
  <si>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</si>
  <si>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</si>
  <si>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</si>
  <si>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</si>
  <si>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</si>
  <si>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</si>
  <si>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</si>
  <si>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</si>
  <si>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</si>
  <si>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</si>
  <si>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</si>
  <si>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</si>
  <si>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</si>
  <si>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</si>
  <si>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</si>
  <si>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</si>
  <si>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</si>
  <si>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</si>
  <si>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</si>
  <si>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</si>
  <si>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</si>
  <si>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</si>
  <si>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</si>
  <si>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</si>
  <si>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</si>
  <si>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</si>
  <si>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</si>
  <si>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</si>
  <si>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</si>
  <si>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</si>
  <si>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</si>
  <si>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</si>
  <si>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</si>
  <si>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</si>
  <si>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</si>
  <si>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</si>
  <si>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</si>
  <si>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</si>
  <si>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</si>
  <si>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</si>
  <si>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</si>
  <si>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</si>
  <si>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</si>
  <si>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</si>
  <si>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</si>
  <si>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</si>
  <si>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</si>
  <si>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</si>
  <si>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</si>
  <si>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</si>
  <si>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</si>
  <si>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</si>
  <si>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</si>
  <si>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</si>
  <si>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</si>
  <si>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</si>
  <si>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</si>
  <si>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</si>
  <si>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</si>
  <si>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</si>
  <si>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</si>
  <si>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</si>
  <si>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</si>
  <si>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</si>
  <si>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</si>
  <si>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</si>
  <si>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</si>
  <si>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</si>
  <si>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</si>
  <si>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</si>
  <si>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</si>
  <si>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</si>
  <si>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</si>
  <si>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</si>
  <si>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</si>
  <si>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</si>
  <si>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</si>
  <si>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</si>
  <si>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</si>
  <si>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</si>
  <si>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</si>
  <si>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</si>
  <si>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</si>
  <si>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</si>
  <si>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</si>
  <si>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</si>
  <si>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</si>
  <si>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</si>
  <si>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</si>
  <si>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</si>
  <si>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</si>
  <si>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</si>
  <si>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</si>
  <si>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</si>
  <si>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</si>
  <si>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</si>
  <si>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</si>
  <si>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</si>
  <si>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</si>
  <si>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</si>
  <si>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</si>
  <si>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</si>
  <si>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</si>
  <si>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</si>
  <si>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</si>
  <si>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</si>
  <si>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</si>
  <si>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</si>
  <si>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</si>
  <si>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</si>
  <si>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</si>
  <si>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</si>
  <si>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</si>
  <si>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</si>
  <si>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</si>
  <si>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</si>
  <si>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</si>
  <si>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</si>
  <si>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</si>
  <si>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</si>
  <si>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</si>
  <si>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</si>
  <si>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</si>
  <si>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</si>
  <si>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</si>
  <si>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</si>
  <si>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</si>
  <si>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</si>
  <si>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</si>
  <si>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</si>
  <si>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</si>
  <si>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</si>
  <si>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</si>
  <si>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</si>
  <si>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</si>
  <si>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</si>
  <si>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</si>
  <si>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</si>
  <si>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</si>
  <si>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</si>
  <si>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</si>
  <si>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</si>
  <si>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</si>
  <si>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</si>
  <si>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</si>
  <si>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</si>
  <si>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</si>
  <si>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</si>
  <si>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</si>
  <si>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</si>
  <si>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</si>
  <si>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</si>
  <si>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</si>
  <si>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</si>
  <si>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</si>
  <si>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</si>
  <si>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</si>
  <si>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</si>
  <si>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</si>
  <si>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</si>
  <si>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</si>
  <si>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</si>
  <si>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</si>
  <si>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</si>
  <si>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</si>
  <si>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</si>
  <si>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</si>
  <si>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</si>
  <si>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</si>
  <si>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</si>
  <si>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</si>
  <si>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</si>
  <si>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</si>
  <si>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</si>
  <si>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</si>
  <si>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</si>
  <si>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</si>
  <si>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</si>
  <si>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</si>
  <si>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</si>
  <si>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</si>
  <si>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</si>
  <si>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</si>
  <si>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</si>
  <si>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</si>
  <si>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</si>
  <si>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</si>
  <si>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</si>
  <si>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</si>
  <si>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</si>
  <si>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</si>
  <si>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</si>
  <si>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</si>
  <si>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</si>
  <si>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</si>
  <si>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</si>
  <si>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</si>
  <si>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</si>
  <si>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</si>
  <si>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</si>
  <si>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</si>
  <si>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</si>
  <si>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</si>
  <si>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</si>
  <si>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</si>
  <si>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</si>
  <si>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</si>
  <si>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</si>
  <si>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</si>
  <si>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</si>
  <si>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</si>
  <si>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</si>
  <si>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</si>
  <si>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</si>
  <si>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</si>
  <si>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</si>
  <si>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</si>
  <si>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</si>
  <si>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</si>
  <si>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</si>
  <si>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</si>
  <si>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</si>
  <si>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</si>
  <si>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</si>
  <si>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</si>
  <si>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</si>
  <si>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</si>
  <si>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</si>
  <si>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</si>
  <si>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</si>
  <si>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</si>
  <si>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</si>
  <si>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</si>
  <si>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</si>
  <si>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</si>
  <si>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</si>
  <si>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</si>
  <si>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</si>
  <si>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</si>
  <si>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</si>
  <si>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</si>
  <si>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</si>
  <si>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</si>
  <si>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</si>
  <si>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</si>
  <si>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</si>
  <si>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</si>
  <si>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</si>
  <si>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</si>
  <si>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</si>
  <si>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</si>
  <si>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</si>
  <si>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</si>
  <si>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</si>
  <si>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</si>
  <si>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</si>
  <si>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</si>
  <si>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</si>
  <si>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</si>
  <si>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</si>
  <si>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</si>
  <si>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</si>
  <si>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</si>
  <si>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</si>
  <si>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</si>
  <si>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</si>
  <si>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</si>
  <si>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</si>
  <si>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</si>
  <si>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</si>
  <si>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</si>
  <si>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</si>
  <si>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</si>
  <si>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</si>
  <si>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</si>
  <si>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</si>
  <si>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</si>
  <si>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</si>
  <si>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</si>
  <si>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</si>
  <si>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</si>
  <si>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</si>
  <si>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</si>
  <si>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</si>
  <si>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</si>
  <si>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</si>
  <si>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</si>
  <si>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</si>
  <si>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</si>
  <si>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</si>
  <si>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</si>
  <si>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</si>
  <si>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</si>
  <si>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</si>
  <si>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</si>
  <si>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</si>
  <si>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</si>
  <si>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</si>
  <si>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</si>
  <si>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</si>
  <si>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</si>
  <si>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</si>
  <si>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</si>
  <si>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</si>
  <si>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</si>
  <si>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</si>
  <si>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</si>
  <si>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</si>
  <si>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</si>
  <si>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</si>
  <si>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</si>
  <si>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</si>
  <si>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</si>
  <si>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</si>
  <si>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</si>
  <si>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</si>
  <si>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</si>
  <si>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</si>
  <si>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</si>
  <si>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</si>
  <si>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</si>
  <si>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</si>
  <si>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</si>
  <si>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</si>
  <si>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</si>
  <si>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</si>
  <si>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</si>
  <si>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</si>
  <si>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</si>
  <si>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</si>
  <si>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</si>
  <si>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</si>
  <si>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</si>
  <si>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</si>
  <si>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</si>
  <si>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</si>
  <si>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</si>
  <si>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</si>
  <si>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</si>
  <si>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</si>
  <si>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</si>
  <si>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</si>
  <si>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</si>
  <si>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</si>
  <si>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</si>
  <si>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</si>
  <si>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</si>
  <si>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</si>
  <si>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</si>
  <si>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</si>
  <si>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</si>
  <si>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</si>
  <si>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</si>
  <si>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</si>
  <si>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</si>
  <si>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</si>
  <si>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</si>
  <si>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</si>
  <si>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</si>
  <si>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</si>
  <si>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</si>
  <si>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</si>
  <si>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</si>
  <si>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</si>
  <si>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</si>
  <si>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</si>
  <si>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</si>
  <si>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</si>
  <si>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</si>
  <si>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</si>
  <si>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</si>
  <si>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</si>
  <si>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</si>
  <si>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</si>
  <si>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</si>
  <si>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</si>
  <si>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</si>
  <si>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</si>
  <si>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</si>
  <si>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</si>
  <si>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</si>
  <si>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</si>
  <si>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</si>
  <si>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</si>
  <si>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</si>
  <si>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</si>
  <si>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</si>
  <si>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</si>
  <si>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</si>
  <si>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</si>
  <si>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</si>
  <si>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</si>
  <si>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</si>
  <si>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</si>
  <si>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</si>
  <si>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</si>
  <si>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</si>
  <si>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</si>
  <si>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</si>
  <si>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</si>
  <si>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</si>
  <si>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</si>
  <si>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</si>
  <si>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</si>
  <si>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</si>
  <si>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</si>
  <si>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</si>
  <si>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</si>
  <si>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</si>
  <si>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</si>
  <si>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</si>
  <si>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</si>
  <si>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</si>
  <si>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</si>
  <si>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</si>
  <si>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</si>
  <si>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</si>
  <si>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</si>
  <si>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</si>
  <si>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</si>
  <si>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</si>
  <si>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</si>
  <si>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</si>
  <si>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</si>
  <si>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</si>
  <si>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</si>
  <si>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</si>
  <si>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</si>
  <si>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</si>
  <si>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</si>
  <si>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</si>
  <si>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</si>
  <si>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</si>
  <si>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</si>
  <si>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</si>
  <si>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</si>
  <si>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</si>
  <si>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</si>
  <si>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</si>
  <si>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</si>
  <si>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</si>
  <si>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</si>
  <si>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</si>
  <si>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</si>
  <si>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</si>
  <si>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</si>
  <si>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</si>
  <si>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</si>
  <si>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</si>
  <si>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</si>
  <si>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</si>
  <si>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</si>
  <si>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</si>
  <si>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</si>
  <si>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</si>
  <si>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</si>
  <si>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</si>
  <si>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</si>
  <si>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</si>
  <si>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</si>
  <si>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</si>
  <si>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</si>
  <si>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</si>
  <si>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</si>
  <si>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</si>
  <si>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</si>
  <si>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</si>
  <si>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</si>
  <si>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</si>
  <si>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</si>
  <si>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</si>
  <si>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</si>
  <si>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</si>
  <si>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</si>
  <si>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</si>
  <si>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</si>
  <si>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</si>
  <si>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</si>
  <si>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</si>
  <si>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</si>
  <si>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</si>
  <si>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</si>
  <si>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</si>
  <si>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</si>
  <si>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</si>
  <si>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</si>
  <si>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</si>
  <si>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</si>
  <si>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</si>
  <si>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</si>
  <si>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</si>
  <si>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</si>
  <si>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</si>
  <si>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</si>
  <si>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</si>
  <si>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</si>
  <si>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</si>
  <si>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</si>
  <si>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</si>
  <si>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</si>
  <si>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</si>
  <si>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</si>
  <si>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</si>
  <si>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</si>
  <si>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</si>
  <si>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</si>
  <si>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</si>
  <si>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</si>
  <si>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</si>
  <si>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</si>
  <si>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</si>
  <si>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</si>
  <si>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</si>
  <si>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</si>
  <si>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</si>
  <si>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</si>
  <si>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</si>
  <si>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</si>
  <si>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</si>
  <si>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</si>
  <si>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</si>
  <si>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</si>
  <si>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</si>
  <si>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</si>
  <si>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</si>
  <si>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</si>
  <si>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</si>
  <si>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</si>
  <si>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</si>
  <si>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</si>
  <si>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</si>
  <si>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</si>
  <si>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</si>
  <si>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</si>
  <si>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</si>
  <si>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</si>
  <si>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</si>
  <si>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</si>
  <si>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</si>
  <si>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</si>
  <si>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</si>
  <si>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</si>
  <si>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</si>
  <si>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</si>
  <si>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</si>
  <si>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</si>
  <si>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</si>
  <si>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</si>
  <si>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</si>
  <si>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</si>
  <si>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</si>
  <si>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</si>
  <si>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</si>
  <si>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</si>
  <si>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</si>
  <si>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</si>
  <si>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</si>
  <si>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</si>
  <si>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</si>
  <si>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</si>
  <si>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</si>
  <si>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</si>
  <si>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</si>
  <si>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</si>
  <si>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</si>
  <si>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</si>
  <si>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</si>
  <si>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</si>
  <si>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</si>
  <si>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</si>
  <si>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</si>
  <si>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</si>
  <si>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</si>
  <si>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</si>
  <si>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</si>
  <si>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</si>
  <si>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</si>
  <si>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</si>
  <si>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</si>
  <si>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</si>
  <si>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</si>
  <si>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</si>
  <si>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</si>
  <si>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</si>
  <si>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</si>
  <si>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</si>
  <si>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</si>
  <si>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</si>
  <si>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</si>
  <si>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</si>
  <si>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</si>
  <si>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</si>
  <si>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</si>
  <si>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</si>
  <si>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</si>
  <si>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</si>
  <si>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</si>
  <si>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</si>
  <si>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</si>
  <si>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</si>
  <si>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</si>
  <si>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</si>
  <si>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</si>
  <si>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</si>
  <si>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</si>
  <si>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</si>
  <si>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</si>
  <si>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</si>
  <si>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</si>
  <si>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</si>
  <si>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</si>
  <si>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</si>
  <si>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</si>
  <si>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</si>
  <si>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</si>
  <si>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</si>
  <si>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</si>
  <si>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</si>
  <si>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</si>
  <si>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</si>
  <si>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</si>
  <si>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</si>
  <si>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</si>
  <si>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</si>
  <si>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</si>
  <si>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</si>
  <si>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</si>
  <si>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</si>
  <si>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</si>
  <si>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</si>
  <si>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</si>
  <si>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</si>
  <si>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</si>
  <si>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</si>
  <si>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</si>
  <si>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</si>
  <si>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</si>
  <si>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</si>
  <si>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</si>
  <si>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</si>
  <si>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</si>
  <si>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</si>
  <si>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</si>
  <si>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</si>
  <si>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</si>
  <si>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</si>
  <si>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</si>
  <si>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</si>
  <si>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</si>
  <si>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</si>
  <si>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</si>
  <si>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</si>
  <si>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</si>
  <si>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</si>
  <si>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</si>
  <si>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</si>
  <si>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</si>
  <si>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</si>
  <si>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</si>
  <si>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</si>
  <si>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</si>
  <si>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</si>
  <si>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</si>
  <si>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</si>
  <si>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</si>
  <si>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</si>
  <si>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</si>
  <si>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</si>
  <si>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</si>
  <si>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</si>
  <si>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</si>
  <si>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</si>
  <si>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</si>
  <si>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</si>
  <si>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</si>
  <si>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</si>
  <si>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</si>
  <si>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</si>
  <si>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</si>
  <si>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</si>
  <si>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</si>
  <si>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</si>
  <si>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</si>
  <si>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</si>
  <si>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</si>
  <si>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</si>
  <si>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</si>
  <si>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</si>
  <si>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</si>
  <si>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</si>
  <si>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</si>
  <si>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</si>
  <si>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</si>
  <si>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</si>
  <si>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</si>
  <si>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</si>
  <si>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</si>
  <si>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</si>
  <si>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</si>
  <si>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</si>
  <si>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</si>
  <si>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</si>
  <si>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</si>
  <si>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</si>
  <si>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</si>
  <si>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</si>
  <si>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</si>
  <si>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</si>
  <si>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</si>
  <si>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</si>
  <si>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</si>
  <si>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</si>
  <si>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</si>
  <si>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</si>
  <si>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</si>
  <si>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</si>
  <si>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</si>
  <si>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</si>
  <si>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</si>
  <si>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</si>
  <si>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</si>
  <si>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</si>
  <si>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</si>
  <si>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</si>
  <si>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</si>
  <si>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</si>
  <si>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</si>
  <si>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</si>
  <si>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</si>
  <si>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</si>
  <si>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</si>
  <si>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</si>
  <si>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</si>
  <si>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</si>
  <si>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</si>
  <si>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</si>
  <si>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</si>
  <si>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</si>
  <si>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</si>
  <si>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</si>
  <si>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</si>
  <si>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</si>
  <si>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</si>
  <si>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</si>
  <si>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</si>
  <si>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</si>
  <si>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</si>
  <si>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</si>
  <si>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</si>
  <si>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</si>
  <si>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</si>
  <si>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</si>
  <si>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</si>
  <si>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</si>
  <si>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</si>
  <si>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</si>
  <si>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</si>
  <si>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</si>
  <si>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</si>
  <si>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</si>
  <si>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</si>
  <si>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</si>
  <si>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</si>
  <si>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</si>
  <si>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</si>
  <si>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</si>
  <si>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</si>
  <si>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</si>
  <si>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</si>
  <si>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</si>
  <si>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</si>
  <si>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</si>
  <si>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</si>
  <si>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</si>
  <si>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</si>
  <si>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</si>
  <si>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</si>
  <si>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</si>
  <si>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</si>
  <si>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</si>
  <si>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</si>
  <si>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</si>
  <si>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</si>
  <si>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</si>
  <si>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</si>
  <si>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</si>
  <si>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</si>
  <si>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</si>
  <si>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</si>
  <si>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</si>
  <si>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</si>
  <si>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</si>
  <si>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</si>
  <si>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</si>
  <si>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</si>
  <si>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</si>
  <si>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</si>
  <si>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</si>
  <si>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</si>
  <si>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</si>
  <si>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</si>
  <si>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</si>
  <si>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</si>
  <si>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</si>
  <si>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</si>
  <si>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</si>
  <si>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</si>
  <si>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</si>
  <si>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</si>
  <si>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</si>
  <si>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</si>
  <si>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</si>
  <si>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</si>
  <si>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</si>
  <si>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</si>
  <si>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</si>
  <si>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</si>
  <si>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</si>
  <si>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</si>
  <si>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</si>
  <si>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</si>
  <si>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</si>
  <si>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</si>
  <si>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</si>
  <si>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</si>
  <si>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</si>
  <si>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</si>
  <si>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</si>
  <si>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</si>
  <si>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</si>
  <si>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</si>
  <si>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</si>
  <si>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</si>
  <si>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</si>
  <si>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</si>
  <si>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</si>
  <si>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</si>
  <si>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</si>
  <si>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</si>
  <si>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</si>
  <si>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</si>
  <si>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</si>
  <si>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</si>
  <si>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</si>
  <si>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</si>
  <si>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</si>
  <si>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</si>
  <si>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</si>
  <si>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</si>
  <si>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</si>
  <si>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</si>
  <si>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</si>
  <si>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</si>
  <si>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</si>
  <si>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</si>
  <si>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</si>
  <si>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</si>
  <si>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</si>
  <si>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</si>
  <si>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</si>
  <si>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</si>
  <si>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</si>
  <si>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</si>
  <si>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</si>
  <si>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</si>
  <si>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</si>
  <si>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</si>
  <si>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</si>
  <si>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</si>
  <si>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</si>
  <si>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</si>
  <si>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</si>
  <si>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</si>
  <si>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</si>
  <si>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</si>
  <si>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</si>
  <si>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</si>
  <si>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</si>
  <si>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</si>
  <si>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</si>
  <si>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</si>
  <si>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</si>
  <si>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</si>
  <si>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</si>
  <si>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</si>
  <si>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</si>
  <si>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</si>
  <si>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</si>
  <si>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</si>
  <si>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</si>
  <si>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</si>
  <si>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</si>
  <si>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</si>
  <si>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</si>
  <si>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</si>
  <si>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</si>
  <si>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</si>
  <si>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</si>
  <si>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</si>
  <si>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</si>
  <si>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</si>
  <si>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</si>
  <si>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</si>
  <si>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</si>
  <si>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</si>
  <si>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</si>
  <si>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</si>
  <si>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</si>
  <si>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</si>
  <si>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</si>
  <si>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</si>
  <si>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</si>
  <si>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</si>
  <si>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</si>
  <si>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</si>
  <si>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</si>
  <si>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</si>
  <si>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</si>
  <si>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</si>
  <si>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</si>
  <si>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</si>
  <si>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</si>
  <si>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</si>
  <si>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</si>
  <si>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</si>
  <si>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</si>
  <si>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</si>
  <si>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</si>
  <si>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</si>
  <si>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</si>
  <si>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</si>
  <si>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</si>
  <si>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</si>
  <si>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</si>
  <si>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</si>
  <si>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</si>
  <si>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</si>
  <si>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</si>
  <si>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</si>
  <si>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</si>
  <si>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</si>
  <si>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</si>
  <si>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</si>
  <si>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</si>
  <si>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</si>
  <si>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</si>
  <si>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</si>
  <si>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</si>
  <si>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</si>
  <si>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</si>
  <si>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</si>
  <si>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</si>
  <si>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</si>
  <si>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</si>
  <si>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</si>
  <si>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</si>
  <si>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</si>
  <si>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</si>
  <si>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</si>
  <si>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</si>
  <si>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</si>
  <si>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</si>
  <si>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</si>
  <si>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</si>
  <si>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</si>
  <si>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</si>
  <si>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</si>
  <si>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</si>
  <si>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</si>
  <si>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</si>
  <si>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</si>
  <si>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</si>
  <si>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</si>
  <si>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</si>
  <si>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</si>
  <si>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</si>
  <si>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</si>
  <si>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</si>
  <si>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</si>
  <si>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</si>
  <si>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</si>
  <si>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</si>
  <si>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</si>
  <si>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</si>
  <si>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</si>
  <si>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</si>
  <si>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</si>
  <si>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</si>
  <si>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</si>
  <si>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</si>
  <si>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</si>
  <si>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</si>
  <si>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</si>
  <si>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</si>
  <si>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</si>
  <si>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</si>
  <si>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</si>
  <si>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</si>
  <si>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</si>
  <si>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</si>
  <si>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</si>
  <si>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</si>
  <si>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</si>
  <si>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</si>
  <si>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</si>
  <si>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</si>
  <si>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</si>
  <si>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</si>
  <si>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</si>
  <si>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</si>
  <si>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</si>
  <si>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</si>
  <si>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</si>
  <si>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</si>
  <si>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</si>
  <si>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</si>
  <si>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</si>
  <si>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</si>
  <si>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</si>
  <si>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</si>
  <si>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</si>
  <si>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</si>
  <si>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</si>
  <si>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</si>
  <si>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</si>
  <si>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</si>
  <si>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</si>
  <si>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</si>
  <si>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</si>
  <si>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</si>
  <si>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</si>
  <si>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</si>
  <si>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</si>
  <si>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</si>
  <si>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</si>
  <si>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</si>
  <si>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</si>
  <si>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</si>
  <si>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</si>
  <si>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</si>
  <si>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</si>
  <si>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</si>
  <si>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</si>
  <si>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</si>
  <si>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</si>
  <si>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</si>
  <si>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</si>
  <si>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</si>
  <si>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</si>
  <si>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</si>
  <si>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</si>
  <si>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</si>
  <si>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</si>
  <si>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</si>
  <si>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</si>
  <si>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</si>
  <si>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</si>
  <si>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</si>
  <si>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</si>
  <si>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</si>
  <si>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</si>
  <si>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</si>
  <si>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</si>
  <si>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</si>
  <si>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</si>
  <si>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</si>
  <si>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</si>
  <si>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</si>
  <si>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</si>
  <si>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</si>
  <si>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</si>
  <si>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</si>
  <si>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</si>
  <si>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</si>
  <si>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</si>
  <si>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</si>
  <si>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</si>
  <si>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</si>
  <si>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</si>
  <si>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</si>
  <si>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</si>
  <si>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</si>
  <si>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</si>
  <si>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</si>
  <si>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</si>
  <si>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</si>
  <si>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</si>
  <si>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</si>
  <si>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</si>
  <si>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</si>
  <si>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</si>
  <si>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</si>
  <si>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</si>
  <si>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</si>
  <si>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</si>
  <si>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</si>
  <si>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</si>
  <si>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</si>
  <si>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</si>
  <si>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</si>
  <si>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</si>
  <si>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</si>
  <si>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</si>
  <si>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</si>
  <si>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</si>
  <si>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</si>
  <si>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</si>
  <si>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</si>
  <si>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</si>
  <si>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</si>
  <si>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</si>
  <si>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</si>
  <si>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</si>
  <si>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</si>
  <si>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</si>
  <si>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</si>
  <si>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</si>
  <si>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</si>
  <si>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</si>
  <si>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</si>
  <si>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</si>
  <si>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</si>
  <si>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</si>
  <si>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</si>
  <si>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</si>
  <si>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</si>
  <si>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</si>
  <si>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</si>
  <si>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</si>
  <si>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</si>
  <si>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</si>
  <si>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</si>
  <si>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</si>
  <si>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</si>
  <si>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</si>
  <si>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</si>
  <si>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</si>
  <si>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</si>
  <si>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</si>
  <si>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</si>
  <si>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</si>
  <si>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</si>
  <si>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</si>
  <si>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</si>
  <si>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</si>
  <si>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</si>
  <si>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</si>
  <si>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</si>
  <si>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</si>
  <si>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</si>
  <si>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</si>
  <si>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</si>
  <si>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</si>
  <si>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</si>
  <si>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</si>
  <si>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</si>
  <si>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</si>
  <si>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</si>
  <si>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</si>
  <si>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</si>
  <si>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</si>
  <si>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</si>
  <si>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</si>
  <si>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</si>
  <si>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</si>
  <si>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</si>
  <si>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</si>
  <si>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</si>
  <si>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</si>
  <si>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</si>
  <si>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</si>
  <si>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</si>
  <si>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</si>
  <si>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</si>
  <si>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</si>
  <si>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</si>
  <si>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</si>
  <si>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</si>
  <si>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</si>
  <si>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</si>
  <si>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</si>
  <si>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</si>
  <si>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</si>
  <si>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</si>
  <si>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</si>
  <si>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</si>
  <si>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</si>
  <si>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</si>
  <si>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</si>
  <si>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</si>
  <si>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</si>
  <si>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</si>
  <si>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</si>
  <si>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</si>
  <si>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</si>
  <si>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</si>
  <si>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</si>
  <si>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</si>
  <si>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</si>
  <si>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</si>
  <si>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</si>
  <si>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</si>
  <si>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</si>
  <si>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</si>
  <si>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</si>
  <si>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</si>
  <si>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</si>
  <si>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</si>
  <si>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</si>
  <si>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</si>
  <si>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</si>
  <si>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</si>
  <si>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</si>
  <si>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</si>
  <si>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</si>
  <si>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</si>
  <si>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</si>
  <si>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</si>
  <si>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</si>
  <si>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</si>
  <si>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</si>
  <si>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</si>
  <si>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</si>
  <si>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</si>
  <si>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</si>
  <si>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</si>
  <si>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</si>
  <si>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</si>
  <si>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</si>
  <si>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</si>
  <si>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</si>
  <si>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</si>
  <si>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</si>
  <si>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</si>
  <si>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</si>
  <si>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</si>
  <si>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</si>
  <si>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</si>
  <si>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</si>
  <si>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</si>
  <si>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</si>
  <si>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</si>
  <si>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</si>
  <si>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</si>
  <si>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</si>
  <si>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</si>
  <si>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</si>
  <si>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</si>
  <si>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</si>
  <si>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</si>
  <si>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</si>
  <si>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</si>
  <si>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</si>
  <si>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</si>
  <si>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</si>
  <si>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</si>
  <si>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</si>
  <si>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</si>
  <si>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</si>
  <si>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</si>
  <si>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</si>
  <si>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</si>
  <si>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</si>
  <si>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</si>
  <si>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</si>
  <si>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</si>
  <si>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</si>
  <si>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</si>
  <si>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</si>
  <si>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</si>
  <si>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</si>
  <si>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</si>
  <si>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</si>
  <si>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</si>
  <si>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</si>
  <si>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</si>
  <si>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</si>
  <si>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</si>
  <si>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</si>
  <si>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</si>
  <si>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</si>
  <si>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</si>
  <si>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</si>
  <si>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</si>
  <si>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</si>
  <si>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</si>
  <si>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</si>
  <si>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</si>
  <si>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</si>
  <si>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</si>
  <si>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</si>
  <si>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</si>
  <si>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</si>
  <si>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</si>
  <si>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</si>
  <si>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</si>
  <si>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</si>
  <si>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</si>
  <si>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</si>
  <si>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</si>
  <si>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</si>
  <si>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</si>
  <si>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</si>
  <si>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</si>
  <si>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</si>
  <si>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</si>
  <si>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</si>
  <si>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</si>
  <si>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</si>
  <si>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</si>
  <si>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</si>
  <si>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</si>
  <si>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</si>
  <si>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</si>
  <si>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</si>
  <si>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</si>
  <si>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</si>
  <si>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</si>
  <si>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</si>
  <si>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</si>
  <si>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</si>
  <si>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</si>
  <si>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</si>
  <si>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</si>
  <si>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</si>
  <si>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</si>
  <si>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</si>
  <si>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</si>
  <si>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</si>
  <si>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</si>
  <si>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</si>
  <si>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</si>
  <si>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</si>
  <si>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</si>
  <si>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</si>
  <si>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</si>
  <si>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</si>
  <si>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</si>
  <si>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</si>
  <si>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</si>
  <si>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</si>
  <si>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</si>
  <si>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</si>
  <si>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</si>
  <si>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</si>
  <si>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</si>
  <si>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</si>
  <si>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</si>
  <si>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</si>
  <si>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</si>
  <si>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</si>
  <si>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</si>
  <si>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</si>
  <si>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</si>
  <si>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</si>
  <si>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</si>
  <si>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</si>
  <si>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</si>
  <si>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</si>
  <si>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</si>
  <si>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</si>
  <si>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</si>
  <si>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</si>
  <si>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</si>
  <si>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</si>
  <si>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</si>
  <si>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</si>
  <si>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</si>
  <si>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</si>
  <si>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</si>
  <si>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</si>
  <si>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</si>
  <si>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</si>
  <si>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</si>
  <si>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</si>
  <si>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</si>
  <si>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</si>
  <si>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</si>
  <si>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</si>
  <si>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</si>
  <si>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</si>
  <si>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</si>
  <si>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</si>
  <si>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</si>
  <si>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</si>
  <si>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</si>
  <si>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</si>
  <si>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</si>
  <si>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</si>
  <si>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</si>
  <si>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</si>
  <si>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</si>
  <si>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</si>
  <si>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</si>
  <si>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</si>
  <si>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</si>
  <si>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</si>
  <si>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</si>
  <si>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</si>
  <si>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</si>
  <si>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</si>
  <si>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</si>
  <si>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</si>
  <si>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</si>
  <si>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</si>
  <si>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</si>
  <si>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</si>
  <si>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</si>
  <si>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</si>
  <si>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</si>
  <si>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</si>
  <si>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</si>
  <si>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</si>
  <si>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</si>
  <si>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</si>
  <si>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</si>
  <si>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</si>
  <si>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</si>
  <si>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</si>
  <si>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</si>
  <si>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</si>
  <si>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</si>
  <si>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</si>
  <si>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</si>
  <si>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</si>
  <si>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</si>
  <si>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</si>
  <si>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</si>
  <si>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</si>
  <si>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</si>
  <si>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</si>
  <si>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</si>
  <si>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</si>
  <si>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</si>
  <si>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</si>
  <si>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</si>
  <si>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</si>
  <si>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</si>
  <si>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</si>
  <si>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</si>
  <si>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</si>
  <si>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</si>
  <si>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</si>
  <si>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</si>
  <si>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</si>
  <si>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</si>
  <si>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</si>
  <si>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</si>
  <si>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</si>
  <si>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</si>
  <si>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</si>
  <si>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</si>
  <si>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</si>
  <si>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</si>
  <si>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</si>
  <si>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</si>
  <si>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</si>
  <si>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</si>
  <si>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</si>
  <si>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</si>
  <si>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</si>
  <si>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</si>
  <si>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</si>
  <si>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</si>
  <si>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</si>
  <si>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</si>
  <si>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</si>
  <si>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</si>
  <si>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</si>
  <si>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</si>
  <si>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</si>
  <si>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</si>
  <si>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</si>
  <si>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</si>
  <si>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</si>
  <si>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</si>
  <si>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</si>
  <si>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</si>
  <si>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</si>
  <si>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</si>
  <si>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</si>
  <si>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</si>
  <si>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</si>
  <si>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</si>
  <si>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</si>
  <si>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</si>
  <si>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</si>
  <si>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</si>
  <si>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</si>
  <si>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</si>
  <si>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</si>
  <si>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</si>
  <si>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</si>
  <si>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</si>
  <si>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</si>
  <si>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</si>
  <si>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</si>
  <si>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</si>
  <si>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</si>
  <si>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</si>
  <si>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</si>
  <si>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</si>
  <si>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</si>
  <si>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</si>
  <si>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</si>
  <si>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</si>
  <si>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</si>
  <si>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</si>
  <si>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</si>
  <si>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</si>
  <si>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</si>
  <si>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</si>
  <si>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</si>
  <si>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</si>
  <si>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</si>
  <si>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</si>
  <si>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</si>
  <si>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</si>
  <si>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</si>
  <si>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</si>
  <si>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</si>
  <si>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</si>
  <si>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</si>
  <si>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</si>
  <si>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</si>
  <si>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</si>
  <si>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</si>
  <si>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</si>
  <si>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</si>
  <si>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</si>
  <si>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</si>
  <si>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</si>
  <si>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</si>
  <si>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</si>
  <si>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</si>
  <si>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</si>
  <si>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</si>
  <si>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</si>
  <si>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</si>
  <si>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</si>
  <si>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</si>
  <si>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</si>
  <si>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</si>
  <si>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</si>
  <si>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</si>
  <si>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</si>
  <si>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</si>
  <si>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</si>
  <si>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</si>
  <si>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</si>
  <si>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</si>
  <si>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</si>
  <si>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</si>
  <si>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</si>
  <si>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</si>
  <si>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</si>
  <si>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</si>
  <si>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</si>
  <si>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</si>
  <si>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</si>
  <si>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</si>
  <si>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</si>
  <si>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</si>
  <si>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</si>
  <si>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</si>
  <si>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</si>
  <si>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</si>
  <si>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</si>
  <si>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</si>
  <si>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</si>
  <si>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</si>
  <si>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</si>
  <si>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</si>
  <si>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</si>
  <si>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</si>
  <si>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</si>
  <si>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</si>
  <si>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</si>
  <si>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</si>
  <si>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</si>
  <si>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</si>
  <si>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</si>
  <si>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</si>
  <si>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</si>
  <si>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</si>
  <si>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</si>
  <si>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</si>
  <si>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</si>
  <si>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</si>
  <si>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</si>
  <si>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</si>
  <si>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</si>
  <si>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</si>
  <si>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</si>
  <si>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</si>
  <si>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</si>
  <si>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</si>
  <si>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</si>
  <si>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</si>
  <si>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</si>
  <si>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</si>
  <si>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</si>
  <si>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</si>
  <si>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</si>
  <si>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</si>
  <si>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</si>
  <si>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</si>
  <si>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</si>
  <si>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</si>
  <si>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</si>
  <si>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</si>
  <si>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</si>
  <si>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</si>
  <si>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</si>
  <si>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</si>
  <si>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</si>
  <si>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</si>
  <si>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</si>
  <si>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</si>
  <si>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</si>
  <si>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</si>
  <si>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</si>
  <si>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</si>
  <si>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</si>
  <si>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</si>
  <si>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</si>
  <si>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</si>
  <si>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</si>
  <si>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</si>
  <si>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</si>
  <si>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</si>
  <si>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</si>
  <si>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</si>
  <si>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</si>
  <si>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</si>
  <si>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</si>
  <si>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</si>
  <si>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</si>
  <si>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</si>
  <si>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</si>
  <si>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</si>
  <si>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</si>
  <si>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</si>
  <si>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</si>
  <si>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</si>
  <si>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</si>
  <si>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</si>
  <si>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</si>
  <si>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</si>
  <si>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</si>
  <si>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</si>
  <si>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</si>
  <si>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</si>
  <si>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</si>
  <si>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</si>
  <si>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</si>
  <si>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</si>
  <si>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</si>
  <si>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</si>
  <si>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</si>
  <si>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</si>
  <si>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</si>
  <si>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</si>
  <si>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</si>
  <si>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</si>
  <si>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</si>
  <si>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</si>
  <si>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</si>
  <si>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</si>
  <si>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</si>
  <si>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</si>
  <si>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</si>
  <si>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</si>
  <si>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</si>
  <si>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</si>
  <si>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</si>
  <si>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</si>
  <si>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</si>
  <si>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</si>
  <si>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</si>
  <si>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</si>
  <si>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</si>
  <si>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</si>
  <si>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</si>
  <si>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</si>
  <si>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</si>
  <si>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</si>
  <si>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</si>
  <si>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</si>
  <si>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</si>
  <si>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</si>
  <si>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</si>
  <si>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</si>
  <si>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</si>
  <si>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</si>
  <si>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</si>
  <si>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</si>
  <si>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</si>
  <si>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</si>
  <si>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</si>
  <si>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</si>
  <si>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</si>
  <si>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</si>
  <si>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</si>
  <si>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</si>
  <si>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</si>
  <si>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</si>
  <si>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</si>
  <si>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</si>
  <si>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</si>
  <si>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</si>
  <si>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</si>
  <si>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</si>
  <si>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</si>
  <si>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</si>
  <si>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</si>
  <si>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</si>
  <si>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</si>
  <si>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</si>
  <si>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</si>
  <si>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</si>
  <si>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</si>
  <si>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</si>
  <si>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</si>
  <si>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</si>
  <si>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</si>
  <si>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</si>
  <si>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</si>
  <si>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</si>
  <si>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</si>
  <si>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</si>
  <si>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</si>
  <si>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</si>
  <si>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</si>
  <si>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</si>
  <si>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</si>
  <si>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</si>
  <si>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</si>
  <si>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</si>
  <si>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</si>
  <si>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</si>
  <si>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</si>
  <si>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</si>
  <si>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</si>
  <si>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</si>
  <si>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</si>
  <si>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</si>
  <si>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</si>
  <si>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</si>
  <si>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</si>
  <si>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</si>
  <si>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</si>
  <si>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</si>
  <si>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</si>
  <si>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</si>
  <si>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</si>
  <si>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</si>
  <si>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</si>
  <si>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</si>
  <si>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</si>
  <si>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</si>
  <si>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</si>
  <si>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</si>
  <si>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</si>
  <si>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</si>
  <si>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</si>
  <si>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</si>
  <si>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</si>
  <si>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</si>
  <si>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</si>
  <si>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</si>
  <si>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</si>
  <si>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</si>
  <si>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</si>
  <si>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</si>
  <si>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</si>
  <si>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</si>
  <si>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</si>
  <si>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</si>
  <si>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</si>
  <si>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</si>
  <si>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</si>
  <si>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</si>
  <si>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</si>
  <si>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</si>
  <si>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</si>
  <si>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</si>
  <si>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</si>
  <si>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</si>
  <si>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</si>
  <si>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</si>
  <si>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</si>
  <si>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</si>
  <si>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</si>
  <si>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</si>
  <si>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</si>
  <si>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</si>
  <si>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</si>
  <si>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</si>
  <si>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</si>
  <si>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</si>
  <si>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</si>
  <si>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</si>
  <si>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</si>
  <si>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</si>
  <si>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</si>
  <si>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</si>
  <si>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</si>
  <si>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</si>
  <si>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</si>
  <si>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</si>
  <si>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</si>
  <si>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</si>
  <si>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</si>
  <si>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</si>
  <si>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</si>
  <si>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</si>
  <si>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</si>
  <si>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</si>
  <si>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</si>
  <si>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</si>
  <si>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</si>
  <si>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</si>
  <si>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</si>
  <si>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</si>
  <si>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</si>
  <si>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</si>
  <si>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</si>
  <si>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</si>
  <si>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</si>
  <si>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</si>
  <si>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</si>
  <si>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</si>
  <si>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</si>
  <si>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</si>
  <si>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</si>
  <si>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</si>
  <si>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</si>
  <si>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</si>
  <si>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</si>
  <si>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</si>
  <si>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</si>
  <si>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</si>
  <si>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</si>
  <si>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</si>
  <si>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</si>
  <si>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</si>
  <si>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</si>
  <si>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</si>
  <si>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</si>
  <si>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</si>
  <si>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</si>
  <si>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</si>
  <si>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</si>
  <si>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</si>
  <si>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</si>
  <si>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</si>
  <si>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</si>
  <si>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</si>
  <si>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</si>
  <si>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</si>
  <si>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</si>
  <si>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</si>
  <si>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</si>
  <si>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</si>
  <si>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</si>
  <si>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</si>
  <si>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</si>
  <si>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</si>
  <si>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</si>
  <si>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</si>
  <si>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</si>
  <si>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</si>
  <si>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</si>
  <si>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</si>
  <si>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</si>
  <si>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</si>
  <si>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</si>
  <si>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</si>
  <si>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</si>
  <si>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</si>
  <si>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</si>
  <si>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</si>
  <si>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</si>
  <si>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</si>
  <si>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</si>
  <si>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</si>
  <si>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</si>
  <si>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</si>
  <si>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</si>
  <si>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</si>
  <si>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</si>
  <si>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</si>
  <si>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</si>
  <si>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</si>
  <si>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</si>
  <si>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</si>
  <si>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</si>
  <si>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</si>
  <si>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</si>
  <si>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</si>
  <si>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</si>
  <si>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</si>
  <si>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</si>
  <si>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</si>
  <si>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</si>
  <si>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</si>
  <si>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</si>
  <si>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</si>
  <si>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</si>
  <si>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</si>
  <si>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</si>
  <si>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</si>
  <si>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</si>
  <si>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</si>
  <si>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</si>
  <si>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</si>
  <si>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</si>
  <si>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</si>
  <si>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</si>
  <si>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</si>
  <si>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</si>
  <si>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</si>
  <si>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</si>
  <si>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</si>
  <si>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</si>
  <si>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</si>
  <si>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</si>
  <si>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</si>
  <si>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</si>
  <si>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</si>
  <si>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</si>
  <si>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</si>
  <si>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</si>
  <si>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</si>
  <si>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</si>
  <si>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</si>
  <si>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</si>
  <si>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</si>
  <si>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</si>
  <si>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</si>
  <si>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</si>
  <si>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</si>
  <si>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</si>
  <si>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</si>
  <si>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</si>
  <si>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</si>
  <si>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</si>
  <si>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</si>
  <si>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</si>
  <si>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</si>
  <si>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</si>
  <si>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</si>
  <si>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</si>
  <si>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</si>
  <si>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</si>
  <si>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</si>
  <si>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</si>
  <si>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</si>
  <si>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</si>
  <si>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</si>
  <si>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</si>
  <si>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</si>
  <si>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</si>
  <si>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</si>
  <si>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</si>
  <si>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</si>
  <si>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</si>
  <si>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</si>
  <si>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</si>
  <si>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</si>
  <si>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</si>
  <si>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</si>
  <si>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</si>
  <si>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</si>
  <si>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</si>
  <si>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</si>
  <si>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</si>
  <si>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</si>
  <si>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</si>
  <si>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</si>
  <si>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</si>
  <si>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</si>
  <si>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</si>
  <si>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</si>
  <si>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</si>
  <si>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</si>
  <si>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</si>
  <si>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</si>
  <si>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</si>
  <si>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</si>
  <si>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</si>
  <si>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</si>
  <si>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</si>
  <si>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</si>
  <si>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</si>
  <si>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</si>
  <si>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</si>
  <si>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</si>
  <si>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</si>
  <si>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</si>
  <si>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</si>
  <si>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</si>
  <si>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</si>
  <si>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</si>
  <si>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</si>
  <si>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</si>
  <si>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</si>
  <si>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</si>
  <si>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</si>
  <si>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</si>
  <si>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</si>
  <si>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</si>
  <si>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</si>
  <si>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</si>
  <si>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</si>
  <si>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</si>
  <si>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</si>
  <si>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</si>
  <si>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</si>
  <si>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</si>
  <si>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</si>
  <si>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</si>
  <si>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</si>
  <si>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</si>
  <si>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</si>
  <si>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</si>
  <si>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</si>
  <si>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</si>
  <si>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</si>
  <si>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</si>
  <si>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</si>
  <si>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</si>
  <si>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</si>
  <si>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</si>
  <si>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</si>
  <si>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</si>
  <si>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</si>
  <si>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</si>
  <si>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</si>
  <si>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</si>
  <si>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</si>
  <si>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</si>
  <si>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</si>
  <si>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</si>
  <si>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</si>
  <si>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</si>
  <si>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</si>
  <si>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</si>
  <si>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</si>
  <si>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</si>
  <si>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</si>
  <si>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</si>
  <si>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</si>
  <si>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</si>
  <si>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</si>
  <si>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</si>
  <si>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</si>
  <si>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</si>
  <si>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</si>
  <si>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</si>
  <si>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</si>
  <si>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</si>
  <si>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</si>
  <si>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</si>
  <si>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</si>
  <si>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</si>
  <si>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</si>
  <si>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</si>
  <si>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</si>
  <si>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</si>
  <si>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</si>
  <si>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</si>
  <si>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</si>
  <si>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</si>
  <si>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</si>
  <si>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</si>
  <si>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</si>
  <si>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</si>
  <si>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</si>
  <si>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</si>
  <si>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</si>
  <si>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</si>
  <si>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</si>
  <si>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</si>
  <si>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</si>
  <si>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</si>
  <si>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</si>
  <si>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</si>
  <si>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</si>
  <si>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</si>
  <si>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</si>
  <si>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</si>
  <si>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</si>
  <si>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</si>
  <si>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</si>
  <si>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</si>
  <si>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</si>
  <si>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</si>
  <si>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</si>
  <si>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</si>
  <si>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</si>
  <si>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</si>
  <si>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</si>
  <si>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</si>
  <si>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</si>
  <si>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</si>
  <si>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</si>
  <si>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</si>
  <si>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</si>
  <si>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</si>
  <si>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</si>
  <si>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</si>
  <si>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</si>
  <si>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</si>
  <si>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</si>
  <si>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</si>
  <si>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</si>
  <si>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</si>
  <si>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</si>
  <si>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</si>
  <si>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</si>
  <si>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</si>
  <si>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</si>
  <si>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</si>
  <si>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</si>
  <si>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</si>
  <si>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</si>
  <si>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</si>
  <si>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</si>
  <si>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</si>
  <si>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</si>
  <si>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</si>
  <si>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</si>
  <si>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</si>
  <si>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</si>
  <si>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</si>
  <si>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</si>
  <si>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</si>
  <si>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</si>
  <si>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</si>
  <si>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</si>
  <si>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</si>
  <si>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</si>
  <si>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</si>
  <si>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</si>
  <si>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</si>
  <si>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</si>
  <si>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</si>
  <si>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</si>
  <si>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</si>
  <si>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</si>
  <si>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</si>
  <si>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</si>
  <si>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</si>
  <si>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</si>
  <si>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</si>
  <si>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</si>
  <si>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</si>
  <si>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</si>
  <si>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</si>
  <si>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</si>
  <si>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</si>
  <si>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</si>
  <si>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</si>
  <si>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</si>
  <si>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</si>
  <si>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</si>
  <si>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</si>
  <si>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</si>
  <si>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</si>
  <si>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</si>
  <si>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</si>
  <si>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</si>
  <si>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</si>
  <si>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</si>
  <si>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</si>
  <si>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</si>
  <si>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</si>
  <si>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</si>
  <si>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</si>
  <si>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</si>
  <si>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</si>
  <si>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</si>
  <si>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</si>
  <si>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</si>
  <si>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</si>
  <si>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</si>
  <si>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</si>
  <si>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</si>
  <si>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</si>
  <si>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</si>
  <si>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</si>
  <si>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</si>
  <si>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</si>
  <si>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</si>
  <si>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</si>
  <si>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</si>
  <si>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</si>
  <si>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</si>
  <si>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</si>
  <si>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</si>
  <si>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</si>
  <si>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</si>
  <si>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</si>
  <si>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</si>
  <si>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</si>
  <si>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</si>
  <si>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</si>
  <si>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</si>
  <si>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</si>
  <si>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</si>
  <si>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</si>
  <si>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</si>
  <si>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</si>
  <si>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</si>
  <si>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</si>
  <si>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</si>
  <si>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</si>
  <si>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</si>
  <si>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</si>
  <si>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</si>
  <si>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</si>
  <si>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</si>
  <si>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</si>
  <si>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</si>
  <si>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</si>
  <si>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</si>
  <si>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</si>
  <si>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</si>
  <si>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</si>
  <si>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</si>
  <si>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</si>
  <si>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</si>
  <si>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</si>
  <si>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</si>
  <si>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</si>
  <si>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</si>
  <si>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</si>
  <si>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</si>
  <si>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</si>
  <si>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</si>
  <si>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</si>
  <si>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</si>
  <si>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</si>
  <si>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</si>
  <si>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</si>
  <si>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</si>
  <si>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</si>
  <si>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</si>
  <si>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</si>
  <si>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</si>
  <si>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</si>
  <si>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</si>
  <si>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</si>
  <si>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</si>
  <si>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</si>
  <si>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</si>
  <si>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</si>
  <si>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</si>
  <si>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</si>
  <si>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</si>
  <si>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</si>
  <si>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</si>
  <si>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</si>
  <si>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</si>
  <si>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</si>
  <si>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</si>
  <si>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</si>
  <si>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</si>
  <si>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</si>
  <si>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</si>
  <si>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</si>
  <si>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</si>
  <si>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</si>
  <si>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</si>
  <si>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</si>
  <si>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</si>
  <si>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</si>
  <si>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</si>
  <si>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</si>
  <si>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</si>
  <si>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</si>
  <si>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</si>
  <si>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</si>
  <si>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</si>
  <si>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</si>
  <si>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</si>
  <si>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</si>
  <si>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</si>
  <si>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</si>
  <si>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</si>
  <si>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</si>
  <si>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</si>
  <si>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</si>
  <si>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</si>
  <si>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</si>
  <si>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</si>
  <si>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</si>
  <si>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</si>
  <si>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</si>
  <si>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</si>
  <si>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</si>
  <si>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</si>
  <si>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</si>
  <si>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</si>
  <si>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</si>
  <si>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</si>
  <si>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</si>
  <si>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</si>
  <si>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</si>
  <si>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</si>
  <si>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</si>
  <si>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</si>
  <si>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</si>
  <si>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</si>
  <si>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</si>
  <si>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</si>
  <si>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</si>
  <si>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</si>
  <si>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</si>
  <si>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</si>
  <si>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</si>
  <si>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</si>
  <si>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</si>
  <si>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</si>
  <si>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</si>
  <si>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</si>
  <si>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</si>
  <si>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</si>
  <si>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</si>
  <si>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</si>
  <si>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</si>
  <si>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</si>
  <si>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</si>
  <si>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</si>
  <si>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</si>
  <si>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</si>
  <si>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</si>
  <si>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</si>
  <si>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</si>
  <si>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</si>
  <si>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</si>
  <si>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</si>
  <si>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</si>
  <si>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</si>
  <si>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</si>
  <si>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</si>
  <si>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</si>
  <si>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</si>
  <si>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</si>
  <si>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</si>
  <si>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</si>
  <si>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</si>
  <si>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</si>
  <si>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</si>
  <si>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</si>
  <si>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</si>
  <si>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</si>
  <si>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</si>
  <si>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</si>
  <si>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</si>
  <si>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</si>
  <si>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</si>
  <si>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</si>
  <si>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</si>
  <si>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</si>
  <si>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</si>
  <si>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</si>
  <si>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</si>
  <si>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</si>
  <si>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</si>
  <si>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</si>
  <si>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</si>
  <si>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</si>
  <si>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</si>
  <si>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</si>
  <si>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</si>
  <si>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</si>
  <si>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</si>
  <si>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</si>
  <si>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</si>
  <si>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</si>
  <si>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</si>
  <si>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</si>
  <si>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</si>
  <si>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</si>
  <si>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</si>
  <si>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</si>
  <si>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</si>
  <si>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</si>
  <si>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</si>
  <si>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</si>
  <si>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</si>
  <si>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</si>
  <si>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</si>
  <si>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</si>
  <si>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</si>
  <si>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</si>
  <si>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</si>
  <si>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</si>
  <si>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</si>
  <si>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</si>
  <si>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</si>
  <si>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</si>
  <si>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</si>
  <si>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</si>
  <si>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</si>
  <si>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</si>
  <si>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</si>
  <si>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</si>
  <si>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</si>
  <si>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</si>
  <si>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</si>
  <si>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</si>
  <si>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</si>
  <si>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</si>
  <si>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</si>
  <si>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</si>
  <si>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</si>
  <si>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</si>
  <si>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</si>
  <si>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</si>
  <si>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</si>
  <si>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</si>
  <si>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</si>
  <si>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</si>
  <si>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</si>
  <si>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</si>
  <si>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</si>
  <si>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</si>
  <si>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</si>
  <si>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</si>
  <si>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</si>
  <si>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</si>
  <si>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</si>
  <si>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</si>
  <si>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</si>
  <si>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</si>
  <si>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</si>
  <si>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</si>
  <si>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</si>
  <si>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</si>
  <si>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</si>
  <si>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</si>
  <si>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</si>
  <si>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</si>
  <si>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</si>
  <si>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</si>
  <si>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</si>
  <si>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</si>
  <si>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</si>
  <si>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</si>
  <si>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</si>
  <si>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</si>
  <si>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</si>
  <si>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</si>
  <si>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</si>
  <si>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</si>
  <si>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</si>
  <si>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</si>
  <si>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</si>
  <si>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</si>
  <si>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</si>
  <si>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</si>
  <si>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</si>
  <si>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</si>
  <si>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</si>
  <si>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</si>
  <si>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</si>
  <si>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</si>
  <si>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</si>
  <si>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</si>
  <si>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</si>
  <si>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</si>
  <si>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</si>
  <si>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</si>
  <si>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</si>
  <si>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</si>
  <si>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</si>
  <si>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</si>
  <si>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</si>
  <si>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</si>
  <si>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</si>
  <si>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</si>
  <si>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</si>
  <si>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</si>
  <si>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</si>
  <si>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</si>
  <si>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</si>
  <si>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</si>
  <si>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</si>
  <si>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</si>
  <si>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</si>
  <si>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</si>
  <si>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</si>
  <si>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</si>
  <si>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</si>
  <si>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</si>
  <si>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</si>
  <si>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</si>
  <si>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</si>
  <si>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</si>
  <si>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</si>
  <si>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</si>
  <si>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</si>
  <si>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</si>
  <si>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</si>
  <si>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</si>
  <si>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</si>
  <si>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</si>
  <si>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</si>
  <si>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</si>
  <si>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</si>
  <si>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</si>
  <si>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</si>
  <si>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</si>
  <si>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</si>
  <si>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</si>
  <si>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</si>
  <si>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</si>
  <si>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</si>
  <si>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</si>
  <si>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</si>
  <si>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</si>
  <si>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</si>
  <si>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</si>
  <si>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</si>
  <si>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</si>
  <si>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</si>
  <si>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</si>
  <si>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</si>
  <si>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</si>
  <si>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</si>
  <si>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</si>
  <si>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</si>
  <si>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</si>
  <si>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</si>
  <si>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</si>
  <si>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</si>
  <si>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</si>
  <si>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</si>
  <si>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</si>
  <si>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</si>
  <si>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</si>
  <si>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</si>
  <si>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</si>
  <si>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</si>
  <si>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</si>
  <si>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</si>
  <si>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</si>
  <si>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</si>
  <si>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</si>
  <si>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</si>
  <si>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</si>
  <si>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</si>
  <si>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</si>
  <si>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</si>
  <si>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</si>
  <si>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</si>
  <si>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</si>
  <si>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</si>
  <si>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</si>
  <si>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</si>
  <si>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</si>
  <si>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</si>
  <si>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</si>
  <si>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</si>
  <si>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</si>
  <si>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</si>
  <si>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</si>
  <si>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</si>
  <si>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</si>
  <si>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</si>
  <si>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</si>
  <si>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</si>
  <si>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</si>
  <si>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</si>
  <si>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</si>
  <si>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</si>
  <si>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</si>
  <si>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</si>
  <si>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</si>
  <si>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</si>
  <si>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</si>
  <si>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</si>
  <si>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</si>
  <si>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</si>
  <si>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</si>
  <si>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</si>
  <si>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</si>
  <si>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</si>
  <si>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</si>
  <si>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</si>
  <si>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</si>
  <si>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</si>
  <si>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</si>
  <si>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</si>
  <si>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</si>
  <si>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</si>
  <si>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</si>
  <si>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</si>
  <si>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</si>
  <si>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</si>
  <si>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</si>
  <si>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</si>
  <si>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</si>
  <si>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</si>
  <si>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</si>
  <si>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</si>
  <si>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</si>
  <si>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</si>
  <si>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</si>
  <si>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</si>
  <si>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</si>
  <si>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</si>
  <si>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</si>
  <si>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</si>
  <si>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</si>
  <si>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</si>
  <si>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</si>
  <si>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</si>
  <si>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</si>
  <si>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</si>
  <si>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</si>
  <si>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</si>
  <si>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</si>
  <si>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</si>
  <si>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</si>
  <si>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</si>
  <si>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</si>
  <si>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</si>
  <si>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</si>
  <si>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</si>
  <si>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</si>
  <si>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</si>
  <si>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</si>
  <si>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</si>
  <si>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</si>
  <si>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</si>
  <si>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</si>
  <si>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</si>
  <si>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</si>
  <si>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</si>
  <si>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</si>
  <si>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</si>
  <si>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</si>
  <si>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</si>
  <si>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</si>
  <si>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</si>
  <si>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</si>
  <si>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</si>
  <si>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</si>
  <si>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</si>
  <si>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</si>
  <si>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</si>
  <si>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</si>
  <si>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</si>
  <si>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</si>
  <si>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</si>
  <si>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</si>
  <si>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</si>
  <si>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</si>
  <si>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</si>
  <si>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</si>
  <si>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</si>
  <si>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</si>
  <si>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</si>
  <si>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</si>
  <si>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</si>
  <si>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</si>
  <si>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</si>
  <si>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</si>
  <si>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</si>
  <si>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</si>
  <si>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</si>
  <si>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</si>
  <si>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</si>
  <si>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</si>
  <si>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</si>
  <si>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</si>
  <si>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</si>
  <si>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</si>
  <si>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</si>
  <si>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</si>
  <si>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</si>
  <si>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</si>
  <si>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</si>
  <si>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</si>
  <si>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</si>
  <si>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</si>
  <si>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</si>
  <si>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</si>
  <si>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</si>
  <si>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</si>
  <si>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</si>
  <si>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</si>
  <si>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</si>
  <si>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</si>
  <si>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</si>
  <si>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</si>
  <si>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</si>
  <si>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</si>
  <si>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</si>
  <si>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</si>
  <si>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</si>
  <si>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</si>
  <si>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</si>
  <si>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</si>
  <si>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</si>
  <si>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</si>
  <si>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</si>
  <si>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</si>
  <si>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</si>
  <si>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</si>
  <si>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</si>
  <si>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</si>
  <si>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</si>
  <si>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</si>
  <si>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</si>
  <si>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</si>
  <si>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</si>
  <si>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</si>
  <si>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</si>
  <si>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</si>
  <si>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</si>
  <si>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</si>
  <si>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</si>
  <si>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</si>
  <si>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</si>
  <si>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</si>
  <si>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</si>
  <si>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</si>
  <si>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</si>
  <si>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</si>
  <si>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</si>
  <si>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</si>
  <si>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</si>
  <si>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</si>
  <si>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</si>
  <si>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</si>
  <si>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</si>
  <si>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</si>
  <si>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</si>
  <si>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</si>
  <si>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</si>
  <si>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</si>
  <si>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</si>
  <si>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</si>
  <si>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</si>
  <si>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</si>
  <si>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</si>
  <si>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</si>
  <si>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</si>
  <si>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</si>
  <si>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</si>
  <si>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</si>
  <si>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</si>
  <si>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</si>
  <si>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</si>
  <si>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</si>
  <si>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</si>
  <si>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</si>
  <si>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</si>
  <si>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</si>
  <si>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</si>
  <si>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</si>
  <si>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</si>
  <si>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</si>
  <si>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</si>
  <si>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</si>
  <si>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</si>
  <si>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</si>
  <si>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</si>
  <si>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</si>
  <si>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</si>
  <si>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</si>
  <si>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</si>
  <si>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</si>
  <si>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</si>
  <si>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</si>
  <si>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</si>
  <si>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</si>
  <si>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</si>
  <si>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</si>
  <si>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</si>
  <si>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</si>
  <si>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</si>
  <si>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</si>
  <si>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</si>
  <si>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</si>
  <si>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</si>
  <si>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</si>
  <si>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</si>
  <si>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</si>
  <si>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</si>
  <si>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</si>
  <si>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</si>
  <si>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</si>
  <si>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</si>
  <si>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</si>
  <si>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</si>
  <si>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</si>
  <si>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</si>
  <si>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</si>
  <si>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</si>
  <si>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</si>
  <si>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</si>
  <si>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</si>
  <si>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</si>
  <si>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</si>
  <si>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</si>
  <si>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</si>
  <si>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</si>
  <si>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</si>
  <si>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</si>
  <si>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</si>
  <si>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</si>
  <si>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</si>
  <si>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</si>
  <si>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</si>
  <si>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</si>
  <si>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</si>
  <si>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</si>
  <si>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</si>
  <si>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</si>
  <si>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</si>
  <si>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</si>
  <si>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</si>
  <si>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</si>
  <si>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</si>
  <si>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</si>
  <si>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</si>
  <si>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</si>
  <si>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</si>
  <si>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</si>
  <si>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</si>
  <si>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</si>
  <si>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</si>
  <si>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</si>
  <si>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</si>
  <si>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</si>
  <si>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</si>
  <si>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</si>
  <si>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</si>
  <si>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</si>
  <si>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</si>
  <si>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</si>
  <si>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</si>
  <si>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</si>
  <si>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</si>
  <si>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</si>
  <si>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</si>
  <si>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</si>
  <si>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</si>
  <si>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</si>
  <si>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</si>
  <si>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</si>
  <si>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</si>
  <si>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</si>
  <si>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</si>
  <si>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</si>
  <si>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</si>
  <si>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</si>
  <si>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</si>
  <si>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</si>
  <si>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</si>
  <si>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</si>
  <si>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</si>
  <si>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</si>
  <si>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</si>
  <si>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</si>
  <si>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</si>
  <si>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</si>
  <si>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</si>
  <si>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</si>
  <si>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</si>
  <si>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</si>
  <si>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</si>
  <si>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</si>
  <si>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</si>
  <si>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</si>
  <si>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</si>
  <si>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</si>
  <si>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</si>
  <si>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</si>
  <si>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</si>
  <si>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</si>
  <si>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</si>
  <si>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</si>
  <si>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</si>
  <si>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</si>
  <si>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</si>
  <si>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</si>
  <si>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</si>
  <si>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</si>
  <si>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</si>
  <si>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</si>
  <si>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</si>
  <si>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</si>
  <si>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</si>
  <si>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</si>
  <si>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</si>
  <si>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</si>
  <si>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</si>
  <si>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</si>
  <si>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</si>
  <si>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</si>
  <si>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</si>
  <si>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</si>
  <si>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</si>
  <si>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</si>
  <si>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</si>
  <si>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</si>
  <si>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</si>
  <si>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</si>
  <si>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</si>
  <si>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</si>
  <si>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</si>
  <si>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</si>
  <si>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</si>
  <si>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</si>
  <si>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</si>
  <si>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</si>
  <si>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</si>
  <si>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</si>
  <si>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</si>
  <si>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</si>
  <si>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</si>
  <si>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</si>
  <si>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</si>
  <si>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</si>
  <si>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</si>
  <si>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</si>
  <si>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</si>
  <si>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</si>
  <si>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</si>
  <si>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</si>
  <si>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</si>
  <si>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</si>
  <si>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</si>
  <si>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</si>
  <si>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</si>
  <si>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</si>
  <si>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</si>
  <si>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</si>
  <si>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</si>
  <si>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</si>
  <si>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</si>
  <si>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</si>
  <si>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</si>
  <si>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</si>
  <si>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</si>
  <si>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</si>
  <si>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</si>
  <si>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</si>
  <si>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</si>
  <si>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</si>
  <si>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</si>
  <si>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</si>
  <si>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</si>
  <si>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</si>
  <si>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</si>
  <si>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</si>
  <si>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</si>
  <si>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</si>
  <si>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</si>
  <si>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</si>
  <si>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</si>
  <si>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</si>
  <si>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</si>
  <si>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</si>
  <si>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</si>
  <si>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</si>
  <si>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</si>
  <si>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</si>
  <si>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</si>
  <si>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</si>
  <si>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</si>
  <si>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</si>
  <si>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</si>
  <si>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</si>
  <si>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</si>
  <si>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</si>
  <si>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</si>
  <si>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</si>
  <si>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</si>
  <si>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</si>
  <si>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</si>
  <si>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</si>
  <si>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</si>
  <si>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</si>
  <si>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</si>
  <si>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</si>
  <si>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</si>
  <si>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</si>
  <si>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</si>
  <si>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</si>
  <si>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</si>
  <si>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</si>
  <si>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</si>
  <si>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</si>
  <si>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</si>
  <si>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</si>
  <si>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</si>
  <si>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</si>
  <si>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</si>
  <si>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</si>
  <si>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</si>
  <si>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</si>
  <si>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</si>
  <si>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</si>
  <si>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</si>
  <si>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</si>
  <si>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</si>
  <si>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</si>
  <si>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</si>
  <si>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</si>
  <si>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</si>
  <si>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</si>
  <si>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</si>
  <si>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</si>
  <si>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</si>
  <si>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</si>
  <si>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</si>
  <si>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</si>
  <si>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</si>
  <si>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</si>
  <si>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</si>
  <si>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</si>
  <si>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</si>
  <si>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</si>
  <si>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</si>
  <si>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</si>
  <si>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</si>
  <si>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</si>
  <si>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</si>
  <si>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</si>
  <si>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</si>
  <si>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</si>
  <si>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</si>
  <si>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</si>
  <si>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</si>
  <si>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</si>
  <si>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</si>
  <si>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</si>
  <si>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</si>
  <si>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</si>
  <si>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</si>
  <si>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</si>
  <si>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</si>
  <si>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</si>
  <si>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</si>
  <si>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</si>
  <si>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</si>
  <si>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</si>
  <si>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</si>
  <si>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</si>
  <si>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</si>
  <si>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</si>
  <si>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</si>
  <si>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</si>
  <si>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</si>
  <si>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</si>
  <si>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</si>
  <si>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</si>
  <si>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</si>
  <si>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</si>
  <si>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</si>
  <si>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</si>
  <si>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</si>
  <si>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</si>
  <si>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</si>
  <si>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</si>
  <si>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</si>
  <si>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</si>
  <si>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</si>
  <si>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</si>
  <si>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</si>
  <si>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</si>
  <si>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</si>
  <si>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</si>
  <si>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</si>
  <si>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</si>
  <si>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</si>
  <si>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</si>
  <si>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</si>
  <si>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</si>
  <si>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</si>
  <si>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</si>
  <si>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</si>
  <si>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</si>
  <si>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</si>
  <si>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</si>
  <si>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</si>
  <si>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</si>
  <si>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</si>
  <si>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</si>
  <si>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</si>
  <si>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</si>
  <si>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</si>
  <si>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</si>
  <si>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</si>
  <si>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</si>
  <si>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</si>
  <si>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</si>
  <si>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</si>
  <si>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</si>
  <si>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</si>
  <si>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</si>
  <si>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</si>
  <si>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</si>
  <si>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</si>
  <si>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</si>
  <si>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</si>
  <si>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</si>
  <si>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</si>
  <si>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</si>
  <si>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</si>
  <si>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</si>
  <si>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</si>
  <si>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</si>
  <si>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</si>
  <si>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</si>
  <si>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</si>
  <si>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</si>
  <si>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</si>
  <si>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</si>
  <si>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</si>
  <si>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</si>
  <si>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</si>
  <si>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</si>
  <si>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</si>
  <si>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</si>
  <si>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</si>
  <si>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</si>
  <si>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</si>
  <si>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</si>
  <si>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</si>
  <si>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</si>
  <si>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</si>
  <si>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</si>
  <si>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</si>
  <si>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</si>
  <si>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</si>
  <si>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</si>
  <si>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</si>
  <si>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</si>
  <si>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</si>
  <si>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</si>
  <si>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</si>
  <si>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</si>
  <si>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</si>
  <si>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</si>
  <si>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</si>
  <si>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</si>
  <si>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</si>
  <si>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</si>
  <si>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</si>
  <si>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</si>
  <si>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</si>
  <si>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</si>
  <si>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</si>
  <si>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</si>
  <si>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</si>
  <si>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</si>
  <si>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</si>
  <si>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</si>
  <si>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</si>
  <si>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</si>
  <si>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</si>
  <si>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</si>
  <si>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</si>
  <si>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</si>
  <si>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</si>
  <si>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</si>
  <si>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</si>
  <si>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</si>
  <si>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</si>
  <si>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</si>
  <si>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</si>
  <si>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</si>
  <si>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</si>
  <si>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</si>
  <si>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</si>
  <si>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</si>
  <si>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</si>
  <si>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</si>
  <si>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</si>
  <si>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</si>
  <si>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</si>
  <si>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</si>
  <si>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</si>
  <si>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</si>
  <si>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</si>
  <si>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</si>
  <si>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</si>
  <si>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</si>
  <si>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</si>
  <si>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</si>
  <si>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</si>
  <si>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</si>
  <si>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</si>
  <si>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</si>
  <si>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</si>
  <si>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</si>
  <si>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</si>
  <si>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</si>
  <si>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</si>
  <si>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</si>
  <si>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</si>
  <si>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</si>
  <si>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</si>
  <si>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</si>
  <si>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</si>
  <si>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</si>
  <si>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</si>
  <si>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</si>
  <si>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</si>
  <si>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</si>
  <si>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</si>
  <si>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</si>
  <si>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</si>
  <si>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</si>
  <si>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</si>
  <si>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</si>
  <si>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</si>
  <si>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</si>
  <si>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</si>
  <si>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</si>
  <si>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</si>
  <si>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</si>
  <si>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</si>
  <si>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</si>
  <si>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</si>
  <si>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</si>
  <si>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</si>
  <si>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</si>
  <si>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</si>
  <si>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</si>
  <si>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</si>
  <si>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</si>
  <si>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</si>
  <si>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</si>
  <si>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</si>
  <si>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</si>
  <si>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</si>
  <si>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</si>
  <si>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</si>
  <si>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</si>
  <si>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</si>
  <si>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</si>
  <si>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</si>
  <si>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</si>
  <si>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</si>
  <si>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</si>
  <si>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</si>
  <si>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</si>
  <si>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</si>
  <si>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</si>
  <si>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</si>
  <si>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</si>
  <si>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</si>
  <si>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</si>
  <si>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</si>
  <si>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</si>
  <si>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</si>
  <si>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</si>
  <si>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</si>
  <si>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</si>
  <si>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</si>
  <si>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</si>
  <si>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</si>
  <si>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</si>
  <si>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</si>
  <si>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</si>
  <si>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</si>
  <si>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</si>
  <si>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</si>
  <si>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</si>
  <si>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</si>
  <si>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</si>
  <si>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</si>
  <si>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</si>
  <si>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</si>
  <si>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</si>
  <si>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</si>
  <si>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</si>
  <si>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</si>
  <si>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</si>
  <si>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</si>
  <si>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</si>
  <si>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</si>
  <si>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</si>
  <si>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</si>
  <si>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</si>
  <si>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</si>
  <si>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</si>
  <si>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</si>
  <si>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</si>
  <si>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</si>
  <si>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</si>
  <si>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</si>
  <si>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</si>
  <si>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</si>
  <si>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</si>
  <si>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</si>
  <si>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</si>
  <si>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</si>
  <si>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</si>
  <si>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</si>
  <si>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</si>
  <si>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</si>
  <si>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</si>
  <si>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</si>
  <si>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</si>
  <si>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</si>
  <si>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</si>
  <si>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</si>
  <si>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</si>
  <si>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</si>
  <si>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</si>
  <si>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</si>
  <si>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</si>
  <si>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</si>
  <si>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</si>
  <si>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</si>
  <si>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</si>
  <si>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</si>
  <si>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</si>
  <si>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</si>
  <si>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</si>
  <si>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</si>
  <si>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</si>
  <si>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</si>
  <si>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</si>
  <si>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</si>
  <si>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</si>
  <si>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</si>
  <si>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</si>
  <si>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</si>
  <si>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</si>
  <si>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</si>
  <si>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</si>
  <si>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</si>
  <si>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</si>
  <si>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</si>
  <si>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</si>
  <si>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</si>
  <si>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</si>
  <si>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</si>
  <si>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</si>
  <si>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</si>
  <si>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</si>
  <si>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</si>
  <si>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</si>
  <si>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</si>
  <si>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</si>
  <si>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</si>
  <si>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</si>
  <si>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</si>
  <si>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</si>
  <si>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</si>
  <si>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</si>
  <si>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</si>
  <si>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</si>
  <si>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</si>
  <si>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</si>
  <si>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</si>
  <si>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</si>
  <si>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</si>
  <si>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</si>
  <si>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</si>
  <si>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</si>
  <si>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</si>
  <si>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</si>
  <si>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</si>
  <si>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</si>
  <si>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</si>
  <si>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</si>
  <si>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</si>
  <si>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</si>
  <si>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</si>
  <si>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</si>
  <si>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</si>
  <si>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</si>
  <si>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</si>
  <si>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</si>
  <si>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</si>
  <si>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</si>
  <si>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</si>
  <si>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</si>
  <si>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</si>
  <si>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</si>
  <si>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</si>
  <si>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</si>
  <si>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</si>
  <si>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</si>
  <si>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</si>
  <si>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</si>
  <si>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</si>
  <si>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</si>
  <si>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</si>
  <si>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</si>
  <si>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</si>
  <si>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</si>
  <si>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</si>
  <si>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</si>
  <si>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</si>
  <si>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</si>
  <si>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</si>
  <si>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</si>
  <si>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</si>
  <si>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</si>
  <si>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</si>
  <si>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</si>
  <si>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</si>
  <si>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</si>
  <si>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</si>
  <si>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</si>
  <si>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</si>
  <si>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</si>
  <si>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</si>
  <si>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</si>
  <si>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</si>
  <si>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</si>
  <si>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</si>
  <si>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</si>
  <si>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</si>
  <si>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</si>
  <si>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</si>
  <si>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</si>
  <si>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</si>
  <si>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</si>
  <si>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</si>
  <si>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</si>
  <si>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</si>
  <si>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</si>
  <si>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</si>
  <si>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</si>
  <si>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</si>
  <si>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</si>
  <si>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</si>
  <si>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</si>
  <si>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</si>
  <si>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</si>
  <si>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</si>
  <si>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</si>
  <si>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</si>
  <si>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</si>
  <si>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</si>
  <si>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</si>
  <si>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</si>
  <si>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</si>
  <si>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</si>
  <si>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</si>
  <si>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</si>
  <si>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</si>
  <si>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</si>
  <si>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</si>
  <si>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</si>
  <si>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</si>
  <si>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</si>
  <si>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</si>
  <si>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</si>
  <si>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</si>
  <si>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</si>
  <si>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</si>
  <si>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</si>
  <si>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</si>
  <si>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</si>
  <si>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</si>
  <si>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</si>
  <si>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</si>
  <si>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</si>
  <si>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</si>
  <si>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</si>
  <si>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</si>
  <si>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</si>
  <si>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</si>
  <si>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</si>
  <si>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</si>
  <si>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</si>
  <si>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</si>
  <si>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</si>
  <si>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</si>
  <si>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</si>
  <si>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</si>
  <si>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</si>
  <si>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</si>
  <si>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</si>
  <si>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</si>
  <si>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</si>
  <si>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</si>
  <si>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</si>
  <si>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</si>
  <si>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</si>
  <si>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</si>
  <si>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</si>
  <si>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</si>
  <si>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</si>
  <si>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</si>
  <si>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</si>
  <si>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</si>
  <si>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</si>
  <si>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</si>
  <si>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</si>
  <si>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</si>
  <si>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</si>
  <si>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</si>
  <si>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</si>
  <si>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</si>
  <si>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</si>
  <si>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</si>
  <si>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</si>
  <si>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</si>
  <si>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</si>
  <si>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</si>
  <si>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</si>
  <si>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</si>
  <si>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</si>
  <si>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</si>
  <si>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</si>
  <si>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</si>
  <si>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</si>
  <si>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</si>
  <si>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</si>
  <si>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</si>
  <si>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</si>
  <si>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</si>
  <si>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</si>
  <si>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</si>
  <si>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</si>
  <si>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</si>
  <si>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</si>
  <si>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</si>
  <si>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</si>
  <si>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</si>
  <si>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</si>
  <si>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</si>
  <si>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</si>
  <si>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</si>
  <si>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</si>
  <si>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</si>
  <si>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</si>
  <si>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</si>
  <si>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</si>
  <si>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</si>
  <si>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</si>
  <si>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</si>
  <si>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</si>
  <si>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</si>
  <si>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</si>
  <si>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</si>
  <si>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</si>
  <si>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</si>
  <si>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</si>
  <si>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</si>
  <si>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</si>
  <si>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</si>
  <si>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</si>
  <si>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</si>
  <si>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</si>
  <si>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</si>
  <si>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</si>
  <si>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</si>
  <si>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</si>
  <si>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</si>
  <si>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</si>
  <si>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</si>
  <si>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</si>
  <si>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</si>
  <si>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</si>
  <si>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</si>
  <si>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</si>
  <si>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</si>
  <si>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</si>
  <si>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</si>
  <si>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</si>
  <si>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</si>
  <si>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</si>
  <si>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</si>
  <si>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</si>
  <si>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</si>
  <si>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</si>
  <si>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</si>
  <si>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</si>
  <si>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</si>
  <si>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</si>
  <si>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</si>
  <si>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</si>
  <si>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</si>
  <si>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</si>
  <si>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</si>
  <si>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</si>
  <si>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</si>
  <si>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</si>
  <si>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</si>
  <si>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</si>
  <si>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</si>
  <si>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</si>
  <si>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</si>
  <si>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</si>
  <si>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</si>
  <si>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</si>
  <si>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</si>
  <si>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</si>
  <si>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</si>
  <si>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</si>
  <si>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</si>
  <si>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</si>
  <si>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</si>
  <si>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</si>
  <si>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</si>
  <si>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</si>
  <si>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</si>
  <si>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</si>
  <si>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</si>
  <si>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</si>
  <si>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</si>
  <si>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</si>
  <si>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</si>
  <si>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</si>
  <si>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</si>
  <si>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</si>
  <si>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</si>
  <si>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</si>
  <si>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</si>
  <si>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</si>
  <si>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</si>
  <si>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</si>
  <si>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</si>
  <si>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</si>
  <si>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</si>
  <si>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</si>
  <si>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</si>
  <si>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</si>
  <si>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</si>
  <si>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</si>
  <si>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</si>
  <si>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</si>
  <si>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</si>
  <si>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</si>
  <si>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</si>
  <si>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</si>
  <si>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</si>
  <si>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</si>
  <si>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</si>
  <si>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</si>
  <si>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</si>
  <si>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</si>
  <si>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</si>
  <si>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</si>
  <si>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</si>
  <si>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</si>
  <si>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</si>
  <si>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</si>
  <si>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</si>
  <si>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</si>
  <si>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</si>
  <si>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</si>
  <si>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</si>
  <si>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</si>
  <si>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</si>
  <si>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</si>
  <si>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</si>
  <si>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</si>
  <si>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</si>
  <si>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</si>
  <si>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</si>
  <si>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</si>
  <si>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</si>
  <si>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</si>
  <si>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</si>
  <si>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</si>
  <si>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</si>
  <si>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</si>
  <si>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</si>
  <si>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</si>
  <si>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</si>
  <si>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</si>
  <si>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</si>
  <si>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</si>
  <si>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</si>
  <si>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</si>
  <si>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</si>
  <si>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</si>
  <si>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</si>
  <si>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</si>
  <si>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</si>
  <si>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</si>
  <si>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</si>
  <si>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</si>
  <si>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</si>
  <si>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</si>
  <si>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</si>
  <si>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</si>
  <si>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</si>
  <si>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</si>
  <si>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</si>
  <si>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</si>
  <si>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</si>
  <si>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</si>
  <si>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</si>
  <si>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</si>
  <si>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</si>
  <si>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</si>
  <si>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</si>
  <si>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</si>
  <si>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</si>
  <si>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</si>
  <si>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</si>
  <si>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</si>
  <si>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</si>
  <si>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</si>
  <si>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</si>
  <si>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</si>
  <si>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</si>
  <si>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</si>
  <si>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</si>
  <si>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</si>
  <si>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</si>
  <si>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</si>
  <si>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</si>
  <si>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</si>
  <si>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</si>
  <si>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</si>
  <si>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</si>
  <si>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</si>
  <si>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</si>
  <si>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</si>
  <si>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</si>
  <si>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</si>
  <si>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</si>
  <si>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</si>
  <si>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</si>
  <si>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</si>
  <si>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</si>
  <si>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</si>
  <si>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</si>
  <si>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</si>
  <si>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</si>
  <si>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</si>
  <si>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</si>
  <si>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</si>
  <si>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</si>
  <si>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</si>
  <si>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</si>
  <si>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</si>
  <si>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</si>
  <si>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</si>
  <si>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</si>
  <si>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</si>
  <si>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</si>
  <si>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</si>
  <si>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</si>
  <si>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</si>
  <si>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</si>
  <si>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</si>
  <si>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</si>
  <si>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</si>
  <si>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</si>
  <si>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</si>
  <si>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</si>
  <si>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</si>
  <si>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</si>
  <si>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</si>
  <si>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</si>
  <si>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</si>
  <si>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</si>
  <si>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</si>
  <si>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</si>
  <si>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</si>
  <si>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</si>
  <si>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</si>
  <si>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</si>
  <si>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</si>
  <si>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</si>
  <si>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</si>
  <si>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</si>
  <si>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</si>
  <si>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</si>
  <si>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</si>
  <si>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</si>
  <si>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</si>
  <si>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</si>
  <si>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</si>
  <si>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</si>
  <si>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</si>
  <si>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</si>
  <si>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</si>
  <si>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</si>
  <si>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</si>
  <si>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</si>
  <si>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</si>
  <si>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</si>
  <si>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</si>
  <si>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</si>
  <si>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</si>
  <si>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</si>
  <si>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</si>
  <si>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</si>
  <si>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</si>
  <si>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</si>
  <si>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</si>
  <si>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</si>
  <si>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</si>
  <si>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</si>
  <si>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</si>
  <si>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</si>
  <si>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</si>
  <si>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</si>
  <si>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</si>
  <si>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</si>
  <si>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</si>
  <si>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</si>
  <si>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</si>
  <si>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</si>
  <si>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</si>
  <si>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</si>
  <si>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</si>
  <si>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</si>
  <si>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</si>
  <si>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</si>
  <si>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</si>
  <si>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</si>
  <si>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</si>
  <si>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</si>
  <si>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</si>
  <si>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</si>
  <si>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</si>
  <si>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</si>
  <si>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</si>
  <si>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</si>
  <si>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</si>
  <si>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</si>
  <si>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</si>
  <si>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</si>
  <si>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</si>
  <si>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</si>
  <si>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</si>
  <si>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</si>
  <si>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</si>
  <si>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</si>
  <si>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</si>
  <si>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</si>
  <si>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</si>
  <si>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</si>
  <si>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</si>
  <si>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</si>
  <si>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</si>
  <si>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</si>
  <si>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</si>
  <si>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</si>
  <si>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</si>
  <si>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</si>
  <si>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</si>
  <si>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</si>
  <si>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</si>
  <si>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</si>
  <si>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</si>
  <si>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</si>
  <si>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</si>
  <si>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</si>
  <si>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</si>
  <si>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</si>
  <si>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</si>
  <si>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</si>
  <si>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</si>
  <si>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</si>
  <si>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</si>
  <si>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</si>
  <si>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</si>
  <si>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</si>
  <si>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</si>
  <si>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</si>
  <si>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</si>
  <si>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</si>
  <si>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</si>
  <si>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</si>
  <si>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</si>
  <si>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</si>
  <si>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</si>
  <si>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</si>
  <si>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</si>
  <si>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</si>
  <si>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</si>
  <si>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</si>
  <si>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</si>
  <si>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</si>
  <si>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</si>
  <si>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</si>
  <si>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</si>
  <si>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</si>
  <si>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</si>
  <si>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</si>
  <si>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</si>
  <si>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</si>
  <si>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</si>
  <si>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</si>
  <si>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</si>
  <si>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</si>
  <si>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</si>
  <si>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</si>
  <si>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</si>
  <si>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</si>
  <si>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</si>
  <si>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</si>
  <si>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</si>
  <si>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</si>
  <si>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</si>
  <si>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</si>
  <si>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</si>
  <si>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</si>
  <si>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</si>
  <si>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</si>
  <si>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</si>
  <si>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</si>
  <si>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</si>
  <si>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</si>
  <si>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</si>
  <si>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</si>
  <si>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</si>
  <si>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</si>
  <si>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</si>
  <si>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</si>
  <si>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</si>
  <si>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</si>
  <si>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</si>
  <si>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</si>
  <si>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</si>
  <si>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</si>
  <si>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</si>
  <si>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</si>
  <si>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</si>
  <si>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</si>
  <si>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</si>
  <si>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</si>
  <si>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</si>
  <si>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</si>
  <si>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</si>
  <si>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</si>
  <si>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</si>
  <si>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</si>
  <si>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</si>
  <si>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</si>
  <si>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</si>
  <si>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</si>
  <si>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</si>
  <si>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</si>
  <si>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</si>
  <si>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</si>
  <si>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</si>
  <si>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</si>
  <si>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</si>
  <si>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</si>
  <si>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</si>
  <si>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</si>
  <si>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</si>
  <si>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</si>
  <si>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</si>
  <si>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</si>
  <si>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</si>
  <si>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</si>
  <si>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</si>
  <si>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</si>
  <si>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</si>
  <si>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</si>
  <si>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</si>
  <si>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</si>
  <si>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</si>
  <si>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</si>
  <si>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</si>
  <si>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</si>
  <si>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</si>
  <si>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</si>
  <si>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</si>
  <si>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</si>
  <si>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</si>
  <si>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</si>
  <si>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</si>
  <si>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</si>
  <si>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</si>
  <si>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</si>
  <si>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</si>
  <si>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</si>
  <si>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</si>
  <si>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</si>
  <si>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</si>
  <si>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</si>
  <si>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</si>
  <si>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</si>
  <si>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</si>
  <si>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</si>
  <si>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</si>
  <si>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</si>
  <si>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</si>
  <si>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</si>
  <si>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</si>
  <si>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</si>
  <si>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</si>
  <si>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</si>
  <si>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</si>
  <si>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</si>
  <si>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</si>
  <si>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</si>
  <si>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</si>
  <si>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</si>
  <si>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</si>
  <si>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</si>
  <si>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</si>
  <si>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</si>
  <si>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</si>
  <si>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</si>
  <si>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</si>
  <si>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</si>
  <si>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</si>
  <si>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</si>
  <si>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</si>
  <si>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</si>
  <si>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</si>
  <si>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</si>
  <si>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</si>
  <si>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</si>
  <si>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</si>
  <si>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</si>
  <si>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</si>
  <si>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</si>
  <si>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</si>
  <si>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</si>
  <si>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</si>
  <si>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</si>
  <si>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</si>
  <si>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</si>
  <si>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</si>
  <si>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</si>
  <si>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</si>
  <si>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</si>
  <si>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</si>
  <si>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</si>
  <si>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</si>
  <si>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</si>
  <si>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</si>
  <si>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</si>
  <si>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</si>
  <si>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</si>
  <si>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</si>
  <si>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</si>
  <si>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</si>
  <si>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</si>
  <si>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</si>
  <si>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</si>
  <si>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</si>
  <si>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</si>
  <si>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</si>
  <si>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</si>
  <si>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</si>
  <si>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</si>
  <si>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</si>
  <si>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</si>
  <si>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</si>
  <si>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</si>
  <si>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</si>
  <si>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</si>
  <si>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</si>
  <si>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</si>
  <si>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</si>
  <si>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</si>
  <si>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</si>
  <si>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</si>
  <si>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</si>
  <si>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</si>
  <si>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</si>
  <si>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</si>
  <si>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</si>
  <si>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</si>
  <si>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</si>
  <si>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</si>
  <si>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</si>
  <si>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</si>
  <si>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</si>
  <si>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</si>
  <si>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</si>
  <si>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</si>
  <si>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</si>
  <si>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</si>
  <si>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</si>
  <si>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</si>
  <si>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</si>
  <si>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</si>
  <si>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</si>
  <si>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</si>
  <si>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</si>
  <si>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</si>
  <si>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</si>
  <si>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</si>
  <si>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</si>
  <si>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</si>
  <si>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</si>
  <si>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</si>
  <si>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</si>
  <si>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</si>
  <si>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</si>
  <si>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</si>
  <si>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</si>
  <si>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</si>
  <si>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</si>
  <si>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</si>
  <si>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</si>
  <si>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</si>
  <si>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</si>
  <si>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</si>
  <si>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</si>
  <si>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</si>
  <si>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</si>
  <si>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</si>
  <si>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</si>
  <si>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</si>
  <si>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</si>
  <si>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</si>
  <si>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</si>
  <si>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</si>
  <si>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</si>
  <si>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</si>
  <si>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</si>
  <si>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</si>
  <si>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</si>
  <si>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</si>
  <si>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</si>
  <si>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</si>
  <si>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</si>
  <si>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</si>
  <si>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</si>
  <si>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</si>
  <si>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</si>
  <si>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</si>
  <si>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</si>
  <si>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</si>
  <si>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</si>
  <si>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</si>
  <si>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</si>
  <si>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</si>
  <si>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</si>
  <si>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</si>
  <si>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</si>
  <si>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</si>
  <si>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</si>
  <si>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</si>
  <si>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</si>
  <si>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</si>
  <si>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</si>
  <si>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</si>
  <si>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</si>
  <si>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</si>
  <si>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</si>
  <si>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</si>
  <si>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</si>
  <si>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</si>
  <si>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</si>
  <si>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</si>
  <si>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</si>
  <si>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</si>
  <si>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</si>
  <si>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</si>
  <si>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</si>
  <si>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</si>
  <si>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</si>
  <si>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</si>
  <si>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</si>
  <si>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</si>
  <si>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</si>
  <si>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</si>
  <si>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</si>
  <si>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</si>
  <si>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</si>
  <si>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</si>
  <si>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</si>
  <si>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</si>
  <si>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</si>
  <si>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</si>
  <si>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</si>
  <si>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</si>
  <si>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</si>
  <si>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</si>
  <si>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</si>
  <si>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</si>
  <si>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</si>
  <si>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</si>
  <si>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</si>
  <si>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</si>
  <si>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</si>
  <si>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</si>
  <si>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</si>
  <si>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</si>
  <si>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</si>
  <si>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</si>
  <si>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</si>
  <si>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</si>
  <si>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</si>
  <si>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</si>
  <si>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</si>
  <si>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</si>
  <si>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</si>
  <si>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</si>
  <si>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</si>
  <si>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</si>
  <si>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</si>
  <si>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</si>
  <si>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</si>
  <si>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</si>
  <si>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</si>
  <si>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</si>
  <si>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</si>
  <si>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</si>
  <si>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</si>
  <si>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</si>
  <si>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</si>
  <si>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</si>
  <si>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</si>
  <si>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</si>
  <si>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</si>
  <si>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</si>
  <si>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</si>
  <si>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</si>
  <si>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</si>
  <si>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</si>
  <si>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</si>
  <si>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</si>
  <si>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</si>
  <si>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</si>
  <si>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</si>
  <si>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</si>
  <si>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</si>
  <si>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</si>
  <si>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</si>
  <si>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</si>
  <si>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</si>
  <si>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</si>
  <si>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</si>
  <si>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</si>
  <si>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</si>
  <si>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</si>
  <si>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</si>
  <si>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</si>
  <si>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</si>
  <si>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</si>
  <si>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</si>
  <si>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</si>
  <si>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</si>
  <si>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</si>
  <si>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</si>
  <si>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</si>
  <si>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</si>
  <si>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</si>
  <si>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</si>
  <si>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</si>
  <si>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</si>
  <si>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</si>
  <si>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</si>
  <si>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</si>
  <si>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</si>
  <si>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</si>
  <si>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</si>
  <si>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</si>
  <si>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</si>
  <si>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</si>
  <si>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</si>
  <si>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</si>
  <si>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</si>
  <si>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</si>
  <si>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</si>
  <si>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</si>
  <si>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</si>
  <si>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</si>
  <si>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</si>
  <si>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</si>
  <si>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</si>
  <si>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</si>
  <si>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</si>
  <si>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</si>
  <si>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</si>
  <si>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</si>
  <si>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</si>
  <si>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</si>
  <si>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</si>
  <si>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</si>
  <si>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</si>
  <si>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</si>
  <si>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</si>
  <si>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</si>
  <si>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</si>
  <si>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</si>
  <si>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</si>
  <si>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</si>
  <si>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</si>
  <si>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</si>
  <si>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</si>
  <si>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</si>
  <si>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</si>
  <si>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</si>
  <si>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</si>
  <si>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</si>
  <si>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</si>
  <si>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</si>
  <si>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</si>
  <si>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</si>
  <si>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</si>
  <si>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</si>
  <si>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</si>
  <si>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</si>
  <si>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</si>
  <si>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</si>
  <si>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</si>
  <si>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</si>
  <si>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</si>
  <si>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</si>
  <si>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</si>
  <si>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</si>
  <si>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</si>
  <si>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</si>
  <si>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</si>
  <si>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</si>
  <si>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</si>
  <si>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</si>
  <si>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</si>
  <si>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</si>
  <si>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</si>
  <si>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</si>
  <si>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</si>
  <si>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</si>
  <si>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</si>
  <si>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</si>
  <si>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</si>
  <si>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</si>
  <si>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</si>
  <si>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</si>
  <si>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</si>
  <si>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</si>
  <si>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</si>
  <si>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</si>
  <si>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</si>
  <si>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</si>
  <si>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</si>
  <si>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</si>
  <si>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</si>
  <si>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</si>
  <si>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</si>
  <si>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</si>
  <si>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</si>
  <si>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</si>
  <si>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</si>
  <si>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</si>
  <si>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</si>
  <si>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</si>
  <si>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</si>
  <si>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</si>
  <si>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</si>
  <si>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</si>
  <si>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</si>
  <si>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</si>
  <si>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</si>
  <si>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</si>
  <si>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</si>
  <si>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</si>
  <si>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</si>
  <si>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</si>
  <si>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</si>
  <si>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</si>
  <si>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</si>
  <si>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</si>
  <si>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</si>
  <si>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</si>
  <si>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</si>
  <si>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</si>
  <si>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</si>
  <si>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</si>
  <si>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</si>
  <si>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</si>
  <si>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</si>
  <si>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</si>
  <si>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</si>
  <si>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</si>
  <si>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</si>
  <si>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</si>
  <si>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</si>
  <si>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</si>
  <si>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</si>
  <si>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</si>
  <si>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</si>
  <si>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</si>
  <si>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</si>
  <si>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</si>
  <si>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</si>
  <si>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</si>
  <si>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</si>
  <si>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</si>
  <si>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</si>
  <si>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</si>
  <si>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</si>
  <si>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</si>
  <si>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</si>
  <si>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</si>
  <si>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</si>
  <si>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</si>
  <si>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</si>
  <si>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</si>
  <si>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</si>
  <si>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</si>
  <si>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</si>
  <si>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</si>
  <si>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</si>
  <si>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</si>
  <si>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</si>
  <si>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</si>
  <si>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</si>
  <si>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</si>
  <si>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</si>
  <si>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</si>
  <si>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</si>
  <si>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</si>
  <si>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</si>
  <si>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</si>
  <si>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</si>
  <si>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</si>
  <si>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</si>
  <si>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</si>
  <si>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</si>
  <si>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</si>
  <si>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</si>
  <si>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</si>
  <si>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</si>
  <si>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</si>
  <si>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</si>
  <si>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</si>
  <si>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</si>
  <si>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</si>
  <si>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</si>
  <si>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</si>
  <si>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</si>
  <si>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</si>
  <si>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</si>
  <si>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</si>
  <si>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</si>
  <si>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</si>
  <si>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</si>
  <si>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</si>
  <si>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</si>
  <si>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</si>
  <si>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</si>
  <si>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</si>
  <si>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</si>
  <si>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</si>
  <si>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</si>
  <si>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</si>
  <si>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</si>
  <si>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</si>
  <si>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</si>
  <si>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</si>
  <si>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</si>
  <si>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</si>
  <si>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</si>
  <si>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</si>
  <si>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</si>
  <si>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</si>
  <si>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</si>
  <si>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</si>
  <si>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</si>
  <si>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</si>
  <si>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</si>
  <si>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</si>
  <si>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</si>
  <si>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</si>
  <si>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</si>
  <si>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</si>
  <si>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</si>
  <si>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</si>
  <si>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</si>
  <si>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</si>
  <si>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</si>
  <si>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</si>
  <si>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</si>
  <si>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</si>
  <si>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</si>
  <si>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</si>
  <si>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</si>
  <si>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</si>
  <si>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</si>
  <si>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</si>
  <si>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</si>
  <si>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</si>
  <si>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</si>
  <si>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</si>
  <si>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</si>
  <si>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</si>
  <si>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</si>
  <si>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</si>
  <si>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</si>
  <si>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</si>
  <si>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</si>
  <si>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</si>
  <si>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</si>
  <si>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</si>
  <si>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</si>
  <si>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</si>
  <si>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</si>
  <si>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</si>
  <si>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</si>
  <si>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</si>
  <si>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</si>
  <si>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</si>
  <si>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</si>
  <si>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</si>
  <si>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</si>
  <si>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</si>
  <si>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</si>
  <si>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</si>
  <si>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</si>
  <si>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</si>
  <si>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</si>
  <si>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</si>
  <si>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</si>
  <si>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</si>
  <si>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</si>
  <si>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</si>
  <si>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</si>
  <si>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</si>
  <si>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</si>
  <si>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</si>
  <si>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</si>
  <si>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</si>
  <si>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</si>
  <si>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</si>
  <si>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</si>
  <si>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</si>
  <si>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</si>
  <si>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</si>
  <si>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</si>
  <si>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</si>
  <si>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</si>
  <si>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</si>
  <si>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</si>
  <si>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</si>
  <si>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</si>
  <si>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</si>
  <si>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</si>
  <si>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</si>
  <si>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</si>
  <si>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</si>
  <si>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</si>
  <si>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</si>
  <si>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</si>
  <si>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</si>
  <si>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</si>
  <si>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</si>
  <si>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</si>
  <si>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</si>
  <si>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</si>
  <si>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</si>
  <si>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</si>
  <si>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</si>
  <si>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</si>
  <si>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</si>
  <si>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</si>
  <si>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</si>
  <si>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</si>
  <si>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</si>
  <si>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</si>
  <si>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</si>
  <si>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</si>
  <si>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</si>
  <si>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</si>
  <si>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</si>
  <si>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</si>
  <si>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</si>
  <si>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</si>
  <si>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</si>
  <si>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</si>
  <si>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</si>
  <si>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</si>
  <si>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</si>
  <si>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</si>
  <si>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</si>
  <si>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</si>
  <si>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</si>
  <si>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</si>
  <si>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</si>
  <si>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</si>
  <si>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</si>
  <si>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</si>
  <si>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</si>
  <si>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</si>
  <si>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</si>
  <si>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</si>
  <si>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</si>
  <si>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</si>
  <si>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</si>
  <si>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</si>
  <si>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</si>
  <si>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</si>
  <si>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</si>
  <si>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</si>
  <si>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</si>
  <si>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</si>
  <si>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</si>
  <si>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</si>
  <si>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</si>
  <si>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</si>
  <si>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</si>
  <si>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</si>
  <si>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</si>
  <si>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</si>
  <si>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</si>
  <si>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</si>
  <si>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</si>
  <si>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</si>
  <si>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</si>
  <si>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</si>
  <si>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</si>
  <si>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</si>
  <si>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</si>
  <si>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</si>
  <si>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</si>
  <si>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</si>
  <si>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</si>
  <si>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</si>
  <si>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</si>
  <si>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</si>
  <si>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</si>
  <si>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</si>
  <si>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</si>
  <si>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</si>
  <si>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</si>
  <si>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</si>
  <si>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</si>
  <si>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</si>
  <si>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</si>
  <si>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</si>
  <si>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</si>
  <si>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</si>
  <si>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</si>
  <si>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</si>
  <si>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</si>
  <si>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</si>
  <si>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</si>
  <si>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</si>
  <si>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</si>
  <si>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</si>
  <si>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</si>
  <si>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</si>
  <si>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</si>
  <si>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</si>
  <si>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</si>
  <si>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</si>
  <si>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</si>
  <si>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</si>
  <si>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</si>
  <si>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</si>
  <si>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</si>
  <si>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</si>
  <si>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</si>
  <si>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</si>
  <si>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</si>
  <si>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</si>
  <si>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</si>
  <si>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</si>
  <si>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</si>
  <si>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</si>
  <si>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</si>
  <si>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</si>
  <si>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</si>
  <si>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</si>
  <si>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</si>
  <si>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</si>
  <si>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</si>
  <si>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</si>
  <si>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</si>
  <si>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</si>
  <si>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</si>
  <si>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</si>
  <si>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</si>
  <si>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</si>
  <si>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</si>
  <si>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</si>
  <si>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</si>
  <si>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</si>
  <si>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</si>
  <si>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</si>
  <si>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</si>
  <si>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</si>
  <si>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</si>
  <si>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</si>
  <si>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</si>
  <si>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</si>
  <si>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</si>
  <si>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</si>
  <si>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</si>
  <si>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</si>
  <si>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</si>
  <si>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</si>
  <si>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</si>
  <si>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</si>
  <si>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</si>
  <si>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</si>
  <si>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</si>
  <si>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</si>
  <si>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</si>
  <si>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</si>
  <si>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</si>
  <si>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</si>
  <si>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</si>
  <si>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</si>
  <si>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</si>
  <si>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</si>
  <si>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</si>
  <si>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</si>
  <si>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</si>
  <si>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</si>
  <si>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</si>
  <si>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</si>
  <si>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</si>
  <si>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</si>
  <si>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</si>
  <si>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</si>
  <si>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</si>
  <si>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</si>
  <si>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</si>
  <si>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</si>
  <si>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</si>
  <si>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</si>
  <si>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</si>
  <si>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</si>
  <si>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</si>
  <si>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</si>
  <si>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</si>
  <si>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</si>
  <si>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</si>
  <si>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</si>
  <si>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</si>
  <si>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</si>
  <si>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</si>
  <si>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</si>
  <si>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</si>
  <si>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</si>
  <si>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</si>
  <si>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</si>
  <si>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</si>
  <si>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</si>
  <si>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</si>
  <si>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</si>
  <si>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</si>
  <si>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</si>
  <si>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</si>
  <si>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</si>
  <si>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</si>
  <si>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</si>
  <si>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</si>
  <si>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</si>
  <si>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</si>
  <si>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</si>
  <si>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</si>
  <si>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</si>
  <si>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</si>
  <si>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</si>
  <si>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</si>
  <si>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</si>
  <si>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</si>
  <si>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</si>
  <si>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</si>
  <si>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</si>
  <si>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</si>
  <si>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</si>
  <si>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</si>
  <si>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</si>
  <si>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</si>
  <si>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</si>
  <si>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</si>
  <si>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</si>
  <si>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</si>
  <si>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</si>
  <si>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</si>
  <si>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</si>
  <si>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</si>
  <si>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</si>
  <si>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</si>
  <si>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</si>
  <si>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</si>
  <si>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</si>
  <si>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</si>
  <si>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</si>
  <si>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</si>
  <si>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</si>
  <si>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</si>
  <si>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</si>
  <si>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</si>
  <si>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</si>
  <si>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</si>
  <si>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</si>
  <si>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</si>
  <si>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</si>
  <si>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</si>
  <si>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</si>
  <si>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</si>
  <si>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</si>
  <si>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</si>
  <si>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</si>
  <si>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</si>
  <si>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</si>
  <si>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</si>
  <si>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</si>
  <si>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</si>
  <si>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</si>
  <si>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</si>
  <si>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</si>
  <si>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</si>
  <si>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</si>
  <si>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</si>
  <si>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</si>
  <si>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</si>
  <si>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</si>
  <si>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</si>
  <si>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</si>
  <si>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</si>
  <si>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</si>
  <si>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</si>
  <si>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</si>
  <si>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</si>
  <si>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</si>
  <si>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</si>
  <si>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</si>
  <si>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</si>
  <si>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</si>
  <si>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</si>
  <si>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</si>
  <si>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</si>
  <si>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</si>
  <si>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</si>
  <si>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</si>
  <si>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</si>
  <si>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</si>
  <si>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</si>
  <si>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</si>
  <si>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</si>
  <si>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</si>
  <si>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</si>
  <si>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</si>
  <si>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</si>
  <si>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</si>
  <si>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</si>
  <si>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</si>
  <si>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</si>
  <si>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</si>
  <si>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</si>
  <si>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</si>
  <si>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</si>
  <si>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</si>
  <si>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</si>
  <si>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</si>
  <si>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</si>
  <si>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</si>
  <si>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</si>
  <si>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</si>
  <si>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</si>
  <si>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</si>
  <si>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</si>
  <si>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</si>
  <si>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</si>
  <si>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</si>
  <si>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</si>
  <si>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</si>
  <si>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</si>
  <si>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</si>
  <si>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</si>
  <si>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</si>
  <si>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</si>
  <si>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</si>
  <si>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</si>
  <si>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</si>
  <si>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</si>
  <si>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</si>
  <si>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</si>
  <si>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</si>
  <si>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</si>
  <si>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</si>
  <si>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</si>
  <si>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</si>
  <si>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</si>
  <si>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</si>
  <si>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</si>
  <si>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</si>
  <si>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</si>
  <si>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</si>
  <si>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</si>
  <si>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</si>
  <si>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</si>
  <si>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</si>
  <si>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</si>
  <si>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</si>
  <si>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</si>
  <si>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</si>
  <si>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</si>
  <si>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</si>
  <si>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</si>
  <si>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</si>
  <si>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</si>
  <si>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</si>
  <si>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</si>
  <si>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</si>
  <si>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</si>
  <si>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</si>
  <si>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</si>
  <si>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</si>
  <si>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</si>
  <si>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</si>
  <si>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</si>
  <si>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</si>
  <si>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</si>
  <si>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</si>
  <si>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</si>
  <si>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</si>
  <si>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</si>
  <si>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</si>
  <si>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</si>
  <si>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</si>
  <si>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</si>
  <si>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</si>
  <si>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</si>
  <si>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</si>
  <si>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</si>
  <si>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</si>
  <si>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</si>
  <si>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</si>
  <si>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</si>
  <si>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</si>
  <si>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</si>
  <si>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</si>
  <si>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</si>
  <si>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</si>
  <si>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</si>
  <si>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</si>
  <si>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</si>
  <si>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</si>
  <si>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</si>
  <si>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</si>
  <si>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</si>
  <si>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</si>
  <si>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</si>
  <si>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</si>
  <si>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</si>
  <si>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</si>
  <si>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</si>
  <si>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</si>
  <si>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</si>
  <si>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</si>
  <si>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</si>
  <si>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</si>
  <si>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</si>
  <si>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</si>
  <si>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</si>
  <si>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</si>
  <si>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</si>
  <si>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</si>
  <si>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</si>
  <si>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</si>
  <si>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</si>
  <si>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</si>
  <si>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</si>
  <si>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</si>
  <si>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</si>
  <si>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</si>
  <si>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</si>
  <si>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</si>
  <si>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</si>
  <si>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</si>
  <si>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</si>
  <si>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</si>
  <si>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</si>
  <si>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</si>
  <si>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</si>
  <si>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</si>
  <si>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</si>
  <si>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</si>
  <si>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</si>
  <si>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</si>
  <si>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</si>
  <si>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</si>
  <si>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</si>
  <si>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</si>
  <si>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</si>
  <si>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</si>
  <si>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</si>
  <si>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</si>
  <si>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</si>
  <si>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</si>
  <si>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</si>
  <si>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</si>
  <si>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</si>
  <si>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</si>
  <si>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</si>
  <si>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</si>
  <si>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</si>
  <si>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</si>
  <si>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</si>
  <si>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</si>
  <si>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</si>
  <si>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</si>
  <si>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</si>
  <si>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</si>
  <si>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</si>
  <si>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</si>
  <si>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</si>
  <si>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</si>
  <si>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</si>
  <si>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</si>
  <si>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</si>
  <si>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</si>
  <si>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</si>
  <si>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</si>
  <si>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</si>
  <si>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</si>
  <si>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</si>
  <si>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</si>
  <si>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</si>
  <si>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</si>
  <si>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</si>
  <si>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</si>
  <si>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</si>
  <si>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</si>
  <si>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</si>
  <si>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</si>
  <si>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</si>
  <si>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</si>
  <si>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</si>
  <si>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</si>
  <si>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</si>
  <si>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</si>
  <si>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</si>
  <si>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</si>
  <si>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</si>
  <si>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</si>
  <si>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</si>
  <si>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</si>
  <si>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</si>
  <si>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</si>
  <si>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</si>
  <si>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</si>
  <si>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</si>
  <si>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</si>
  <si>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</si>
  <si>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</si>
  <si>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</si>
  <si>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</si>
  <si>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</si>
  <si>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</si>
  <si>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</si>
  <si>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</si>
  <si>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</si>
  <si>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</si>
  <si>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</si>
  <si>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</si>
  <si>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</si>
  <si>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</si>
  <si>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</si>
  <si>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</si>
  <si>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</si>
  <si>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</si>
  <si>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</si>
  <si>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</si>
  <si>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</si>
  <si>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</si>
  <si>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</si>
  <si>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</si>
  <si>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</si>
  <si>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</si>
  <si>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</si>
  <si>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</si>
  <si>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</si>
  <si>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</si>
  <si>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</si>
  <si>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</si>
  <si>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</si>
  <si>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</si>
  <si>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</si>
  <si>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</si>
  <si>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</si>
  <si>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</si>
  <si>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</si>
  <si>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</si>
  <si>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</si>
  <si>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</si>
  <si>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</si>
  <si>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</si>
  <si>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</si>
  <si>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</si>
  <si>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</si>
  <si>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</si>
  <si>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</si>
  <si>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</si>
  <si>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</si>
  <si>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</si>
  <si>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</si>
  <si>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</si>
  <si>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</si>
  <si>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</si>
  <si>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</si>
  <si>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</si>
  <si>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</si>
  <si>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</si>
  <si>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</si>
  <si>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</si>
  <si>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</si>
  <si>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</si>
  <si>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</si>
  <si>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</si>
  <si>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</si>
  <si>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</si>
  <si>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</si>
  <si>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</si>
  <si>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</si>
  <si>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</si>
  <si>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</si>
  <si>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</si>
  <si>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</si>
  <si>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</si>
  <si>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</si>
  <si>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</si>
  <si>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</si>
  <si>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</si>
  <si>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</si>
  <si>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</si>
  <si>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</si>
  <si>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</si>
  <si>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</si>
  <si>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</si>
  <si>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</si>
  <si>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</si>
  <si>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</si>
  <si>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</si>
  <si>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</si>
  <si>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</si>
  <si>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</si>
  <si>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</si>
  <si>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</si>
  <si>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</si>
  <si>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</si>
  <si>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</si>
  <si>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</si>
  <si>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</si>
  <si>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</si>
  <si>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</si>
  <si>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</si>
  <si>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</si>
  <si>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</si>
  <si>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</si>
  <si>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</si>
  <si>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</si>
  <si>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</si>
  <si>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</si>
  <si>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</si>
  <si>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</si>
  <si>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</si>
  <si>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</si>
  <si>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</si>
  <si>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</si>
  <si>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</si>
  <si>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</si>
  <si>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</si>
  <si>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</si>
  <si>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</si>
  <si>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</si>
  <si>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</si>
  <si>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</si>
  <si>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</si>
  <si>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</si>
  <si>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</si>
  <si>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</si>
  <si>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</si>
  <si>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</si>
  <si>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</si>
  <si>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</si>
  <si>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</si>
  <si>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</si>
  <si>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</si>
  <si>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</si>
  <si>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</si>
  <si>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</si>
  <si>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</si>
  <si>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</si>
  <si>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</si>
  <si>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</si>
  <si>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</si>
  <si>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</si>
  <si>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</si>
  <si>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</si>
  <si>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</si>
  <si>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</si>
  <si>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</si>
  <si>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</si>
  <si>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</si>
  <si>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</si>
  <si>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</si>
  <si>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</si>
  <si>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</si>
  <si>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</si>
  <si>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</si>
  <si>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</si>
  <si>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</si>
  <si>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</si>
  <si>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</si>
  <si>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</si>
  <si>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</si>
  <si>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</si>
  <si>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</si>
  <si>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</si>
  <si>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</si>
  <si>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</si>
  <si>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</si>
  <si>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</si>
  <si>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</si>
  <si>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</si>
  <si>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</si>
  <si>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</si>
  <si>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</si>
  <si>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</si>
  <si>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</si>
  <si>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</si>
  <si>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</si>
  <si>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</si>
  <si>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</si>
  <si>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</si>
  <si>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</si>
  <si>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</si>
  <si>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</si>
  <si>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</si>
  <si>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</si>
  <si>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</si>
  <si>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</si>
  <si>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</si>
  <si>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</si>
  <si>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</si>
  <si>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</si>
  <si>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</si>
  <si>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</si>
  <si>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</si>
  <si>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</si>
  <si>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</si>
  <si>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</si>
  <si>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</si>
  <si>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</si>
  <si>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</si>
  <si>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</si>
  <si>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</si>
  <si>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</si>
  <si>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</si>
  <si>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</si>
  <si>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</si>
  <si>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</si>
  <si>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</si>
  <si>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</si>
  <si>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</si>
  <si>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</si>
  <si>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</si>
  <si>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</si>
  <si>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</si>
  <si>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</si>
  <si>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</si>
  <si>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</si>
  <si>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</si>
  <si>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</si>
  <si>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</si>
  <si>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</si>
  <si>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</si>
  <si>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</si>
  <si>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</si>
  <si>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</si>
  <si>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</si>
  <si>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</si>
  <si>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</si>
  <si>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</si>
  <si>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</si>
  <si>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</si>
  <si>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</si>
  <si>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</si>
  <si>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</si>
  <si>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</si>
  <si>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</si>
  <si>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</si>
  <si>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</si>
  <si>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</si>
  <si>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</si>
  <si>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</si>
  <si>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</si>
  <si>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</si>
  <si>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</si>
  <si>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</si>
  <si>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</si>
  <si>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</si>
  <si>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</si>
  <si>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</si>
  <si>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</si>
  <si>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</si>
  <si>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</si>
  <si>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</si>
  <si>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</si>
  <si>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</si>
  <si>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</si>
  <si>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</si>
  <si>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</si>
  <si>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</si>
  <si>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</si>
  <si>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</si>
  <si>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</si>
  <si>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</si>
  <si>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</si>
  <si>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</si>
  <si>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</si>
  <si>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</si>
  <si>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</si>
  <si>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</si>
  <si>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</si>
  <si>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</si>
  <si>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</si>
  <si>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</si>
  <si>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</si>
  <si>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</si>
  <si>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</si>
  <si>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</si>
  <si>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</si>
  <si>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</si>
  <si>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</si>
  <si>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</si>
  <si>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</si>
  <si>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</si>
  <si>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</si>
  <si>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</si>
  <si>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</si>
  <si>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</si>
  <si>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</si>
  <si>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</si>
  <si>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</si>
  <si>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</si>
  <si>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</si>
  <si>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</si>
  <si>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</si>
  <si>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</si>
  <si>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</si>
  <si>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</si>
  <si>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</si>
  <si>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</si>
  <si>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</si>
  <si>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</si>
  <si>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</si>
  <si>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</si>
  <si>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</si>
  <si>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</si>
  <si>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</si>
  <si>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</si>
  <si>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</si>
  <si>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</si>
  <si>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</si>
  <si>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</si>
  <si>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</si>
  <si>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</si>
  <si>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</si>
  <si>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</si>
  <si>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</si>
  <si>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</si>
  <si>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</si>
  <si>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</si>
  <si>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</si>
  <si>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</si>
  <si>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</si>
  <si>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</si>
  <si>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</si>
  <si>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</si>
  <si>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</si>
  <si>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</si>
  <si>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</si>
  <si>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</si>
  <si>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</si>
  <si>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</si>
  <si>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</si>
  <si>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</si>
  <si>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</si>
  <si>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</si>
  <si>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</si>
  <si>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</si>
  <si>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</si>
  <si>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</si>
  <si>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</si>
  <si>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</si>
  <si>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</si>
  <si>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</si>
  <si>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</si>
  <si>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</si>
  <si>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</si>
  <si>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</si>
  <si>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</si>
  <si>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</si>
  <si>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</si>
  <si>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</si>
  <si>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</si>
  <si>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</si>
  <si>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</si>
  <si>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</si>
  <si>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</si>
  <si>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</si>
  <si>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</si>
  <si>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</si>
  <si>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</si>
  <si>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</si>
  <si>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</si>
  <si>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</si>
  <si>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</si>
  <si>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</si>
  <si>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</si>
  <si>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</si>
  <si>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</si>
  <si>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</si>
  <si>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</si>
  <si>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</si>
  <si>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</si>
  <si>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</si>
  <si>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</si>
  <si>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</si>
  <si>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</si>
  <si>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</si>
  <si>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</si>
  <si>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</si>
  <si>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</si>
  <si>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</si>
  <si>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</si>
  <si>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</si>
  <si>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</si>
  <si>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</si>
  <si>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</si>
  <si>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</si>
  <si>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</si>
  <si>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</si>
  <si>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</si>
  <si>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</si>
  <si>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</si>
  <si>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</si>
  <si>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</si>
  <si>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</si>
  <si>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</si>
  <si>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</si>
  <si>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</si>
  <si>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</si>
  <si>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</si>
  <si>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</si>
  <si>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</si>
  <si>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</si>
  <si>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</si>
  <si>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</si>
  <si>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</si>
  <si>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</si>
  <si>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</si>
  <si>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</si>
  <si>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</si>
  <si>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</si>
  <si>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</si>
  <si>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</si>
  <si>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</si>
  <si>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</si>
  <si>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</si>
  <si>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</si>
  <si>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</si>
  <si>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</si>
  <si>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</si>
  <si>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</si>
  <si>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</si>
  <si>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</si>
  <si>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</si>
  <si>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</si>
  <si>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</si>
  <si>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</si>
  <si>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</si>
  <si>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</si>
  <si>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</si>
  <si>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</si>
  <si>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</si>
  <si>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</si>
  <si>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</si>
  <si>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</si>
  <si>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</si>
  <si>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</si>
  <si>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</si>
  <si>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</si>
  <si>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</si>
  <si>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</si>
  <si>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</si>
  <si>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</si>
  <si>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</si>
  <si>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</si>
  <si>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</si>
  <si>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</si>
  <si>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</si>
  <si>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</si>
  <si>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</si>
  <si>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</si>
  <si>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</si>
  <si>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</si>
  <si>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</si>
  <si>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</si>
  <si>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</si>
  <si>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</si>
  <si>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</si>
  <si>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</si>
  <si>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</si>
  <si>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</si>
  <si>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</si>
  <si>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</si>
  <si>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</si>
  <si>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</si>
  <si>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</si>
  <si>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</si>
  <si>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</si>
  <si>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</si>
  <si>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</si>
  <si>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</si>
  <si>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</si>
  <si>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</si>
  <si>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</si>
  <si>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</si>
  <si>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</si>
  <si>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</si>
  <si>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</si>
  <si>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</si>
  <si>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</si>
  <si>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</si>
  <si>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</si>
  <si>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</si>
  <si>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</si>
  <si>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</si>
  <si>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</si>
  <si>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</si>
  <si>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</si>
  <si>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</si>
  <si>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</si>
  <si>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</si>
  <si>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</si>
  <si>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</si>
  <si>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</si>
  <si>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</si>
  <si>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</si>
  <si>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</si>
  <si>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</si>
  <si>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</si>
  <si>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</si>
  <si>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</si>
  <si>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</si>
  <si>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</si>
  <si>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</si>
  <si>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</si>
  <si>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</si>
  <si>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</si>
  <si>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</si>
  <si>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</si>
  <si>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</si>
  <si>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</si>
  <si>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</si>
  <si>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</si>
  <si>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</si>
  <si>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</si>
  <si>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</si>
  <si>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</si>
  <si>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</si>
  <si>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</si>
  <si>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</si>
  <si>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</si>
  <si>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</si>
  <si>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</si>
  <si>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</si>
  <si>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</si>
  <si>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</si>
  <si>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</si>
  <si>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</si>
  <si>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</si>
  <si>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</si>
  <si>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</si>
  <si>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</si>
  <si>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</si>
  <si>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</si>
  <si>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</si>
  <si>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</si>
  <si>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</si>
  <si>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</si>
  <si>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</si>
  <si>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</si>
  <si>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</si>
  <si>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</si>
  <si>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</si>
  <si>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</si>
  <si>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</si>
  <si>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</si>
  <si>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</si>
  <si>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</si>
  <si>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</si>
  <si>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</si>
  <si>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</si>
  <si>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</si>
  <si>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</si>
  <si>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</si>
  <si>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</si>
  <si>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</si>
  <si>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</si>
  <si>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</si>
  <si>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</si>
  <si>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</si>
  <si>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</si>
  <si>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</si>
  <si>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</si>
  <si>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</si>
  <si>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</si>
  <si>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</si>
  <si>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</si>
  <si>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</si>
  <si>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</si>
  <si>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</si>
  <si>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</si>
  <si>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</si>
  <si>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</si>
  <si>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</si>
  <si>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</si>
  <si>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</si>
  <si>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</si>
  <si>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</si>
  <si>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</si>
  <si>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</si>
  <si>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</si>
  <si>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</si>
  <si>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</si>
  <si>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</si>
  <si>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</si>
  <si>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</si>
  <si>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</si>
  <si>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</si>
  <si>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</si>
  <si>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</si>
  <si>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</si>
  <si>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</si>
  <si>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</si>
  <si>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</si>
  <si>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</si>
  <si>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</si>
  <si>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</si>
  <si>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</si>
  <si>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</si>
  <si>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</si>
  <si>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</si>
  <si>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</si>
  <si>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</si>
  <si>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</si>
  <si>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</si>
  <si>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</si>
  <si>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</si>
  <si>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</si>
  <si>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</si>
  <si>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</si>
  <si>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</si>
  <si>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</si>
  <si>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</si>
  <si>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</si>
  <si>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</si>
  <si>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</si>
  <si>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</si>
  <si>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</si>
  <si>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</si>
  <si>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</si>
  <si>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</si>
  <si>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</si>
  <si>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</si>
  <si>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</si>
  <si>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</si>
  <si>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</si>
  <si>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</si>
  <si>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</si>
  <si>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</si>
  <si>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</si>
  <si>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</si>
  <si>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</si>
  <si>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</si>
  <si>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</si>
  <si>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</si>
  <si>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</si>
  <si>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</si>
  <si>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</si>
  <si>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</si>
  <si>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</si>
  <si>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</si>
  <si>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</si>
  <si>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</si>
  <si>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</si>
  <si>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</si>
  <si>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</si>
  <si>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</si>
  <si>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</si>
  <si>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</si>
  <si>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</si>
  <si>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</si>
  <si>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</si>
  <si>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</si>
  <si>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</si>
  <si>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</si>
  <si>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</si>
  <si>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</si>
  <si>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</si>
  <si>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</si>
  <si>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</si>
  <si>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</si>
  <si>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</si>
  <si>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</si>
  <si>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</si>
  <si>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</si>
  <si>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</si>
  <si>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</si>
  <si>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</si>
  <si>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</si>
  <si>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</si>
  <si>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</si>
  <si>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</si>
  <si>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</si>
  <si>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</si>
  <si>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</si>
  <si>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</si>
  <si>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</si>
  <si>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</si>
  <si>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</si>
  <si>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</si>
  <si>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</si>
  <si>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</si>
  <si>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</si>
  <si>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</si>
  <si>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</si>
  <si>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</si>
  <si>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</si>
  <si>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</si>
  <si>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</si>
  <si>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</si>
  <si>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</si>
  <si>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</si>
  <si>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</si>
  <si>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</si>
  <si>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</si>
  <si>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</si>
  <si>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</si>
  <si>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</si>
  <si>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</si>
  <si>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</si>
  <si>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</si>
  <si>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</si>
  <si>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</si>
  <si>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</si>
  <si>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</si>
  <si>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</si>
  <si>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</si>
  <si>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</si>
  <si>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</si>
  <si>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</si>
  <si>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</si>
  <si>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</si>
  <si>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</si>
  <si>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</si>
  <si>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</si>
  <si>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</si>
  <si>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</si>
  <si>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</si>
  <si>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</si>
  <si>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</si>
  <si>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</si>
  <si>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</si>
  <si>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</si>
  <si>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</si>
  <si>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</si>
  <si>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</si>
  <si>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</si>
  <si>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</si>
  <si>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</si>
  <si>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</si>
  <si>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</si>
  <si>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</si>
  <si>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</si>
  <si>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</si>
  <si>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</si>
  <si>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</si>
  <si>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</si>
  <si>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</si>
  <si>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</si>
  <si>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</si>
  <si>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</si>
  <si>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</si>
  <si>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</si>
  <si>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</si>
  <si>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</si>
  <si>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</si>
  <si>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</si>
  <si>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</si>
  <si>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</si>
  <si>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</si>
  <si>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</si>
  <si>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</si>
  <si>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</si>
  <si>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</si>
  <si>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</si>
  <si>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</si>
  <si>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</si>
  <si>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</si>
  <si>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</si>
  <si>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</si>
  <si>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</si>
  <si>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</si>
  <si>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</si>
  <si>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</si>
  <si>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</si>
  <si>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</si>
  <si>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</si>
  <si>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</si>
  <si>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</si>
  <si>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</si>
  <si>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</si>
  <si>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</si>
  <si>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</si>
  <si>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</si>
  <si>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</si>
  <si>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</si>
  <si>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</si>
  <si>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</si>
  <si>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</si>
  <si>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</si>
  <si>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</si>
  <si>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</si>
  <si>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</si>
  <si>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</si>
  <si>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</si>
  <si>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</si>
  <si>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</si>
  <si>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</si>
  <si>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</si>
  <si>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</si>
  <si>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</si>
  <si>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</si>
  <si>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</si>
  <si>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</si>
  <si>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</si>
  <si>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</si>
  <si>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</si>
  <si>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</si>
  <si>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</si>
  <si>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</si>
  <si>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</si>
  <si>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</si>
  <si>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</si>
  <si>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</si>
  <si>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</si>
  <si>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</si>
  <si>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</si>
  <si>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</si>
  <si>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</si>
  <si>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</si>
  <si>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</si>
  <si>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</si>
  <si>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</si>
  <si>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</si>
  <si>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</si>
  <si>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</si>
  <si>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</si>
  <si>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</si>
  <si>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</si>
  <si>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</si>
  <si>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</si>
  <si>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</si>
  <si>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</si>
  <si>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</si>
  <si>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</si>
  <si>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</si>
  <si>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</si>
  <si>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</si>
  <si>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</si>
  <si>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</si>
  <si>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</si>
  <si>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</si>
  <si>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</si>
  <si>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</si>
  <si>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</si>
  <si>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</si>
  <si>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</si>
  <si>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</si>
  <si>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</si>
  <si>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</si>
  <si>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</si>
  <si>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</si>
  <si>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</si>
  <si>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</si>
  <si>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</si>
  <si>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</si>
  <si>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</si>
  <si>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</si>
  <si>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</si>
  <si>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</si>
  <si>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</si>
  <si>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</si>
  <si>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</si>
  <si>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</si>
  <si>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</si>
  <si>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</si>
  <si>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</si>
  <si>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</si>
  <si>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</si>
  <si>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</si>
  <si>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</si>
  <si>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</si>
  <si>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</si>
  <si>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</si>
  <si>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</si>
  <si>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</si>
  <si>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</si>
  <si>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</si>
  <si>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</si>
  <si>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</si>
  <si>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</si>
  <si>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</si>
  <si>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</si>
  <si>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</si>
  <si>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</si>
  <si>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</si>
  <si>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</si>
  <si>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</si>
  <si>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</si>
  <si>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</si>
  <si>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</si>
  <si>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</si>
  <si>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</si>
  <si>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</si>
  <si>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</si>
  <si>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</si>
  <si>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</si>
  <si>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</si>
  <si>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</si>
  <si>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</si>
  <si>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</si>
  <si>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</si>
  <si>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</si>
  <si>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</si>
  <si>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</si>
  <si>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</si>
  <si>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</si>
  <si>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</si>
  <si>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</si>
  <si>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</si>
  <si>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</si>
  <si>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</si>
  <si>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</si>
  <si>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</si>
  <si>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</si>
  <si>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</si>
  <si>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</si>
  <si>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</si>
  <si>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</si>
  <si>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</si>
  <si>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</si>
  <si>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</si>
  <si>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</si>
  <si>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</si>
  <si>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</si>
  <si>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</si>
  <si>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</si>
  <si>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</si>
  <si>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</si>
  <si>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</si>
  <si>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</si>
  <si>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</si>
  <si>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</si>
  <si>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</si>
  <si>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</si>
  <si>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</si>
  <si>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</si>
  <si>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</si>
  <si>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</si>
  <si>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</si>
  <si>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</si>
  <si>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</si>
  <si>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</si>
  <si>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</si>
  <si>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</si>
  <si>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</si>
  <si>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</si>
  <si>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</si>
  <si>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</si>
  <si>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</si>
  <si>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</si>
  <si>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</si>
  <si>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</si>
  <si>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</si>
  <si>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</si>
  <si>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</si>
  <si>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</si>
  <si>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</si>
  <si>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</si>
  <si>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</si>
  <si>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</si>
  <si>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</si>
  <si>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</si>
  <si>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</si>
  <si>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</si>
  <si>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</si>
  <si>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</si>
  <si>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</si>
  <si>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</si>
  <si>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</si>
  <si>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</si>
  <si>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</si>
  <si>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</si>
  <si>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</si>
  <si>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</si>
  <si>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</si>
  <si>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</si>
  <si>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</si>
  <si>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</si>
  <si>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</si>
  <si>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</si>
  <si>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</si>
  <si>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</si>
  <si>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</si>
  <si>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</si>
  <si>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</si>
  <si>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</si>
  <si>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</si>
  <si>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</si>
  <si>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</si>
  <si>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</si>
  <si>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</si>
  <si>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</si>
  <si>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</si>
  <si>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</si>
  <si>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</si>
  <si>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</si>
  <si>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</si>
  <si>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</si>
  <si>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</si>
  <si>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</si>
  <si>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</si>
  <si>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</si>
  <si>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</si>
  <si>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</si>
  <si>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</si>
  <si>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</si>
  <si>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</si>
  <si>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</si>
  <si>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</si>
  <si>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</si>
  <si>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</si>
  <si>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</si>
  <si>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</si>
  <si>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</si>
  <si>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</si>
  <si>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</si>
  <si>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</si>
  <si>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</si>
  <si>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</si>
  <si>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</si>
  <si>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</si>
  <si>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</si>
  <si>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</si>
  <si>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</si>
  <si>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</si>
  <si>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</si>
  <si>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</si>
  <si>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</si>
  <si>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</si>
  <si>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</si>
  <si>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</si>
  <si>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</si>
  <si>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</si>
  <si>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</si>
  <si>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</si>
  <si>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</si>
  <si>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</si>
  <si>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</si>
  <si>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</si>
  <si>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</si>
  <si>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</si>
  <si>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</si>
  <si>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</si>
  <si>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</si>
  <si>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</si>
  <si>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</si>
  <si>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</si>
  <si>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</si>
  <si>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</si>
  <si>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</si>
  <si>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</si>
  <si>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</si>
  <si>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</si>
  <si>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</si>
  <si>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</si>
  <si>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</si>
  <si>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</si>
  <si>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</si>
  <si>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</si>
  <si>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</si>
  <si>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</si>
  <si>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</si>
  <si>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</si>
  <si>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</si>
  <si>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</si>
  <si>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</si>
  <si>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</si>
  <si>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</si>
  <si>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</si>
  <si>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</si>
  <si>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</si>
  <si>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</si>
  <si>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</si>
  <si>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</si>
  <si>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</si>
  <si>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</si>
  <si>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</si>
  <si>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</si>
  <si>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</si>
  <si>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</si>
  <si>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</si>
  <si>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</si>
  <si>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</si>
  <si>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</si>
  <si>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</si>
  <si>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</si>
  <si>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</si>
  <si>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</si>
  <si>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</si>
  <si>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</si>
  <si>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</si>
  <si>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</si>
  <si>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</si>
  <si>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</si>
  <si>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</si>
  <si>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</si>
  <si>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</si>
  <si>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</si>
  <si>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</si>
  <si>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</si>
  <si>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</si>
  <si>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</si>
  <si>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</si>
  <si>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</si>
  <si>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</si>
  <si>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</si>
  <si>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</si>
  <si>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</si>
  <si>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</si>
  <si>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</si>
  <si>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</si>
  <si>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</si>
  <si>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</si>
  <si>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</si>
  <si>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</si>
  <si>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</si>
  <si>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</si>
  <si>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</si>
  <si>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</si>
  <si>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</si>
  <si>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</si>
  <si>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</si>
  <si>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</si>
  <si>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</si>
  <si>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</si>
  <si>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</si>
  <si>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</si>
  <si>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</si>
  <si>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</si>
  <si>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</si>
  <si>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</si>
  <si>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</si>
  <si>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</si>
  <si>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</si>
  <si>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</si>
  <si>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</si>
  <si>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</si>
  <si>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</si>
  <si>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</si>
  <si>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</si>
  <si>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</si>
  <si>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</si>
  <si>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</si>
  <si>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</si>
  <si>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</si>
  <si>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</si>
  <si>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</si>
  <si>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</si>
  <si>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</si>
  <si>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</si>
  <si>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</si>
  <si>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</si>
  <si>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</si>
  <si>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</si>
  <si>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</si>
  <si>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</si>
  <si>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</si>
  <si>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</si>
  <si>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</si>
  <si>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</si>
  <si>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</si>
  <si>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</si>
  <si>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</si>
  <si>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</si>
  <si>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</si>
  <si>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</si>
  <si>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</si>
  <si>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</si>
  <si>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</si>
  <si>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</si>
  <si>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</si>
  <si>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</si>
  <si>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</si>
  <si>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</si>
  <si>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</si>
  <si>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</si>
  <si>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</si>
  <si>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</si>
  <si>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</si>
  <si>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</si>
  <si>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</si>
  <si>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</si>
  <si>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</si>
  <si>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</si>
  <si>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</si>
  <si>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</si>
  <si>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</si>
  <si>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</si>
  <si>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</si>
  <si>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</si>
  <si>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</si>
  <si>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</si>
  <si>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</si>
  <si>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</si>
  <si>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</si>
  <si>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</si>
  <si>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</si>
  <si>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</si>
  <si>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</si>
  <si>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</si>
  <si>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</si>
  <si>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</si>
  <si>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</si>
  <si>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</si>
  <si>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</si>
  <si>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</si>
  <si>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</si>
  <si>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</si>
  <si>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</si>
  <si>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</si>
  <si>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</si>
  <si>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</si>
  <si>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</si>
  <si>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</si>
  <si>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</si>
  <si>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</si>
  <si>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</si>
  <si>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</si>
  <si>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</si>
  <si>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</si>
  <si>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</si>
  <si>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</si>
  <si>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</si>
  <si>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</si>
  <si>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</si>
  <si>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</si>
  <si>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</si>
  <si>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</si>
  <si>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</si>
  <si>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</si>
  <si>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</si>
  <si>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</si>
  <si>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</si>
  <si>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</si>
  <si>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</si>
  <si>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</si>
  <si>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</si>
  <si>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</si>
  <si>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</si>
  <si>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</si>
  <si>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</si>
  <si>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</si>
  <si>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</si>
  <si>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</si>
  <si>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</si>
  <si>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</si>
  <si>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</si>
  <si>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</si>
  <si>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</si>
  <si>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</si>
  <si>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</si>
  <si>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</si>
  <si>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</si>
  <si>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</si>
  <si>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</si>
  <si>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</si>
  <si>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</si>
  <si>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</si>
  <si>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</si>
  <si>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</si>
  <si>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</si>
  <si>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</si>
  <si>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</si>
  <si>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</si>
  <si>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</si>
  <si>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</si>
  <si>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</si>
  <si>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</si>
  <si>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</si>
  <si>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</si>
  <si>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</si>
  <si>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</si>
  <si>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</si>
  <si>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</si>
  <si>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</si>
  <si>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</si>
  <si>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</si>
  <si>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</si>
  <si>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</si>
  <si>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</si>
  <si>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</si>
  <si>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</si>
  <si>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</si>
  <si>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</si>
  <si>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</si>
  <si>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</si>
  <si>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</si>
  <si>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</si>
  <si>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</si>
  <si>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</si>
  <si>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</si>
  <si>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</si>
  <si>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</si>
  <si>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</si>
  <si>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</si>
  <si>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</si>
  <si>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</si>
  <si>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</si>
  <si>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</si>
  <si>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</si>
  <si>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</si>
  <si>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</si>
  <si>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</si>
  <si>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</si>
  <si>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</si>
  <si>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</si>
  <si>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</si>
  <si>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</si>
  <si>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</si>
  <si>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</si>
  <si>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</si>
  <si>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</si>
  <si>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</si>
  <si>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</si>
  <si>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</si>
  <si>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</si>
  <si>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</si>
  <si>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</si>
  <si>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</si>
  <si>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</si>
  <si>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</si>
  <si>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</si>
  <si>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</si>
  <si>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</si>
  <si>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</si>
  <si>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</si>
  <si>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</si>
  <si>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</si>
  <si>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</si>
  <si>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</si>
  <si>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</si>
  <si>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</si>
  <si>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</si>
  <si>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</si>
  <si>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</si>
  <si>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</si>
  <si>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</si>
  <si>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</si>
  <si>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</si>
  <si>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</si>
  <si>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</si>
  <si>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</si>
  <si>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</si>
  <si>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</si>
  <si>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</si>
  <si>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</si>
  <si>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</si>
  <si>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</si>
  <si>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</si>
  <si>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</si>
  <si>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</si>
  <si>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</si>
  <si>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</si>
  <si>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</si>
  <si>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</si>
  <si>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</si>
  <si>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</si>
  <si>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</si>
  <si>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</si>
  <si>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</si>
  <si>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</si>
  <si>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</si>
  <si>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</si>
  <si>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</si>
  <si>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</si>
  <si>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</si>
  <si>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</si>
  <si>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</si>
  <si>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</si>
  <si>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</si>
  <si>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</si>
  <si>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</si>
  <si>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</si>
  <si>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</si>
  <si>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</si>
  <si>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</si>
  <si>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</si>
  <si>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</si>
  <si>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</si>
  <si>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</si>
  <si>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</si>
  <si>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</si>
  <si>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</si>
  <si>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</si>
  <si>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</si>
  <si>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</si>
  <si>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</si>
  <si>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</si>
  <si>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</si>
  <si>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</si>
  <si>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</si>
  <si>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</si>
  <si>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</si>
  <si>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</si>
  <si>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</si>
  <si>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</si>
  <si>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</si>
  <si>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</si>
  <si>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</si>
  <si>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</si>
  <si>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</si>
  <si>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</si>
  <si>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</si>
  <si>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</si>
  <si>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</si>
  <si>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</si>
  <si>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</si>
  <si>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</si>
  <si>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</si>
  <si>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</si>
  <si>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</si>
  <si>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</si>
  <si>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</si>
  <si>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</si>
  <si>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</si>
  <si>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</si>
  <si>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</si>
  <si>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</si>
  <si>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</si>
  <si>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</si>
  <si>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</si>
  <si>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</si>
  <si>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</si>
  <si>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</si>
  <si>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</si>
  <si>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</si>
  <si>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</si>
  <si>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</si>
  <si>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</si>
  <si>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</si>
  <si>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</si>
  <si>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</si>
  <si>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</si>
  <si>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</si>
  <si>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</si>
  <si>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</si>
  <si>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</si>
  <si>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</si>
  <si>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</si>
  <si>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</si>
  <si>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</si>
  <si>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</si>
  <si>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</si>
  <si>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</si>
  <si>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</si>
  <si>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</si>
  <si>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</si>
  <si>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</si>
  <si>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</si>
  <si>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</si>
  <si>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</si>
  <si>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</si>
  <si>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</si>
  <si>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</si>
  <si>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</si>
  <si>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</si>
  <si>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</si>
  <si>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</si>
  <si>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</si>
  <si>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</si>
  <si>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</si>
  <si>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</si>
  <si>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</si>
  <si>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</si>
  <si>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</si>
  <si>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</si>
  <si>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</si>
  <si>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</si>
  <si>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</si>
  <si>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</si>
  <si>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</si>
  <si>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</si>
  <si>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</si>
  <si>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</si>
  <si>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</si>
  <si>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</si>
  <si>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</si>
  <si>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</si>
  <si>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</si>
  <si>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</si>
  <si>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</si>
  <si>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</si>
  <si>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</si>
  <si>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</si>
  <si>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</si>
  <si>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</si>
  <si>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</si>
  <si>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</si>
  <si>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</si>
  <si>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</si>
  <si>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</si>
  <si>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</si>
  <si>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</si>
  <si>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</si>
  <si>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</si>
  <si>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</si>
  <si>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</si>
  <si>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</si>
  <si>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</si>
  <si>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</si>
  <si>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</si>
  <si>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</si>
  <si>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</si>
  <si>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</si>
  <si>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</si>
  <si>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</si>
  <si>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</si>
  <si>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</si>
  <si>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</si>
  <si>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</si>
  <si>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</si>
  <si>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</si>
  <si>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</si>
  <si>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</si>
  <si>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</si>
  <si>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</si>
  <si>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</si>
  <si>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</si>
  <si>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</si>
  <si>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</si>
  <si>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</si>
  <si>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</si>
  <si>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</si>
  <si>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</si>
  <si>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</si>
  <si>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</si>
  <si>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</si>
  <si>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</si>
  <si>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</si>
  <si>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</si>
  <si>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</si>
  <si>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</si>
  <si>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</si>
  <si>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</si>
  <si>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</si>
  <si>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</si>
  <si>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</si>
  <si>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</si>
  <si>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</si>
  <si>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</si>
  <si>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</si>
  <si>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</si>
  <si>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</si>
  <si>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</si>
  <si>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</si>
  <si>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</si>
  <si>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</si>
  <si>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</si>
  <si>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</si>
  <si>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</si>
  <si>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</si>
  <si>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</si>
  <si>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</si>
  <si>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</si>
  <si>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</si>
  <si>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</si>
  <si>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</si>
  <si>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</si>
  <si>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</si>
  <si>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</si>
  <si>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</si>
  <si>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</si>
  <si>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</si>
  <si>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</si>
  <si>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</si>
  <si>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</si>
  <si>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</si>
  <si>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</si>
  <si>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</si>
  <si>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</si>
  <si>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</si>
  <si>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</si>
  <si>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</si>
  <si>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</si>
  <si>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</si>
  <si>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</si>
  <si>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</si>
  <si>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</si>
  <si>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</si>
  <si>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</si>
  <si>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</si>
  <si>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</si>
  <si>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</si>
  <si>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</si>
  <si>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</si>
  <si>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</si>
  <si>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</si>
  <si>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</si>
  <si>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</si>
  <si>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</si>
  <si>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</si>
  <si>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</si>
  <si>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</si>
  <si>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</si>
  <si>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</si>
  <si>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</si>
  <si>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</si>
  <si>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</si>
  <si>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</si>
  <si>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</si>
  <si>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</si>
  <si>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</si>
  <si>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</si>
  <si>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</si>
  <si>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</si>
  <si>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</si>
  <si>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</si>
  <si>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</si>
  <si>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</si>
  <si>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</si>
  <si>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</si>
  <si>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</si>
  <si>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</si>
  <si>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</si>
  <si>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</si>
  <si>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</si>
  <si>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</si>
  <si>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</si>
  <si>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</si>
  <si>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</si>
  <si>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</si>
  <si>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</si>
  <si>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</si>
  <si>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</si>
  <si>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</si>
  <si>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</si>
  <si>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</si>
  <si>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</si>
  <si>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</si>
  <si>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</si>
  <si>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</si>
  <si>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</si>
  <si>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</si>
  <si>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</si>
  <si>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</si>
  <si>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</si>
  <si>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</si>
  <si>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</si>
  <si>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</si>
  <si>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</si>
  <si>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</si>
  <si>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</si>
  <si>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</si>
  <si>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</si>
  <si>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</si>
  <si>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</si>
  <si>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</si>
  <si>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</si>
  <si>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</si>
  <si>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</si>
  <si>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</si>
  <si>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</si>
  <si>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</si>
  <si>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</si>
  <si>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</si>
  <si>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</si>
  <si>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</si>
  <si>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</si>
  <si>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</si>
  <si>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</si>
  <si>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</si>
  <si>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</si>
  <si>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</si>
  <si>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</si>
  <si>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</si>
  <si>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</si>
  <si>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</si>
  <si>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</si>
  <si>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</si>
  <si>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</si>
  <si>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</si>
  <si>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</si>
  <si>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</si>
  <si>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</si>
  <si>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</si>
  <si>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</si>
  <si>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</si>
  <si>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</si>
  <si>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</si>
  <si>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</si>
  <si>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</si>
  <si>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</si>
  <si>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</si>
  <si>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</si>
  <si>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</si>
  <si>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</si>
  <si>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</si>
  <si>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</si>
  <si>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</si>
  <si>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</si>
  <si>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</si>
  <si>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</si>
  <si>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</si>
  <si>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</si>
  <si>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</si>
  <si>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</si>
  <si>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</si>
  <si>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</si>
  <si>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</si>
  <si>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</si>
  <si>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</si>
  <si>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</si>
  <si>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</si>
  <si>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</si>
  <si>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</si>
  <si>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</si>
  <si>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</si>
  <si>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</si>
  <si>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</si>
  <si>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</si>
  <si>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</si>
  <si>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</si>
  <si>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</si>
  <si>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</si>
  <si>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</si>
  <si>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</si>
  <si>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</si>
  <si>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</si>
  <si>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</si>
  <si>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</si>
  <si>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</si>
  <si>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</si>
  <si>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</si>
  <si>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</si>
  <si>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</si>
  <si>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</si>
  <si>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</si>
  <si>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</si>
  <si>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</si>
  <si>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</si>
  <si>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</si>
  <si>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</si>
  <si>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</si>
  <si>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</si>
  <si>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</si>
  <si>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</si>
  <si>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</si>
  <si>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</si>
  <si>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</si>
  <si>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</si>
  <si>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</si>
  <si>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</si>
  <si>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</si>
  <si>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</si>
  <si>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</si>
  <si>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</si>
  <si>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</si>
  <si>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</si>
  <si>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</si>
  <si>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</si>
  <si>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</si>
  <si>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</si>
  <si>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</si>
  <si>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</si>
  <si>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</si>
  <si>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</si>
  <si>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</si>
  <si>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</si>
  <si>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</si>
  <si>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</si>
  <si>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</si>
  <si>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</si>
  <si>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</si>
  <si>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</si>
  <si>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</si>
  <si>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</si>
  <si>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</si>
  <si>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</si>
  <si>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</si>
  <si>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</si>
  <si>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</si>
  <si>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</si>
  <si>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</si>
  <si>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</si>
  <si>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</si>
  <si>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</si>
  <si>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</si>
  <si>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</si>
  <si>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</si>
  <si>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</si>
  <si>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</si>
  <si>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</si>
  <si>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</si>
  <si>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</si>
  <si>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</si>
  <si>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</si>
  <si>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</si>
  <si>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</si>
  <si>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</si>
  <si>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</si>
  <si>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</si>
  <si>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</si>
  <si>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</si>
  <si>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</si>
  <si>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</si>
  <si>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</si>
  <si>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</si>
  <si>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</si>
  <si>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</si>
  <si>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</si>
  <si>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</si>
  <si>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</si>
  <si>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</si>
  <si>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</si>
  <si>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</si>
  <si>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</si>
  <si>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</si>
  <si>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</si>
  <si>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</si>
  <si>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</si>
  <si>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</si>
  <si>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</si>
  <si>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</si>
  <si>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</si>
  <si>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</si>
  <si>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</si>
  <si>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</si>
  <si>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</si>
  <si>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</si>
  <si>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</si>
  <si>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</si>
  <si>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</si>
  <si>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</si>
  <si>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</si>
  <si>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</si>
  <si>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</si>
  <si>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</si>
  <si>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</si>
  <si>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</si>
  <si>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</si>
  <si>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</si>
  <si>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</si>
  <si>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</si>
  <si>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</si>
  <si>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</si>
  <si>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</si>
  <si>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</si>
  <si>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</si>
  <si>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</si>
  <si>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</si>
  <si>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</si>
  <si>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</si>
  <si>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</si>
  <si>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</si>
  <si>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</si>
  <si>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</si>
  <si>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</si>
  <si>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</si>
  <si>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</si>
  <si>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</si>
  <si>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</si>
  <si>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</si>
  <si>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</si>
  <si>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</si>
  <si>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</si>
  <si>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</si>
  <si>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</si>
  <si>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</si>
  <si>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</si>
  <si>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</si>
  <si>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</si>
  <si>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</si>
  <si>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</si>
  <si>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</si>
  <si>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</si>
  <si>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</si>
  <si>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</si>
  <si>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</si>
  <si>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</si>
  <si>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</si>
  <si>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</si>
  <si>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</si>
  <si>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</si>
  <si>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</si>
  <si>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</si>
  <si>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</si>
  <si>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</si>
  <si>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</si>
  <si>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</si>
  <si>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</si>
  <si>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</si>
  <si>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</si>
  <si>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</si>
  <si>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</si>
  <si>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</si>
  <si>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</si>
  <si>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</si>
  <si>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</si>
  <si>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</si>
  <si>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</si>
  <si>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</si>
  <si>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</si>
  <si>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</si>
  <si>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</si>
  <si>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</si>
  <si>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</si>
  <si>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</si>
  <si>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</si>
  <si>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</si>
  <si>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</si>
  <si>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</si>
  <si>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</si>
  <si>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</si>
  <si>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</si>
  <si>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</si>
  <si>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</si>
  <si>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</si>
  <si>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</si>
  <si>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</si>
  <si>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</si>
  <si>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</si>
  <si>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</si>
  <si>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</si>
  <si>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</si>
  <si>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</si>
  <si>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</si>
  <si>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</si>
  <si>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</si>
  <si>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</si>
  <si>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</si>
  <si>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</si>
  <si>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</si>
  <si>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</si>
  <si>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</si>
  <si>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</si>
  <si>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</si>
  <si>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</si>
  <si>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</si>
  <si>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</si>
  <si>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</si>
  <si>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</si>
  <si>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</si>
  <si>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</si>
  <si>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</si>
  <si>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</si>
  <si>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</si>
  <si>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</si>
  <si>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</si>
  <si>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</si>
  <si>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</si>
  <si>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</si>
  <si>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</si>
  <si>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</si>
  <si>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</si>
  <si>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</si>
  <si>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</si>
  <si>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</si>
  <si>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</si>
  <si>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</si>
  <si>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</si>
  <si>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</si>
  <si>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</si>
  <si>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</si>
  <si>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</si>
  <si>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</si>
  <si>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</si>
  <si>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</si>
  <si>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</si>
  <si>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</si>
  <si>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</si>
  <si>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</si>
  <si>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</si>
  <si>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</si>
  <si>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</si>
  <si>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</si>
  <si>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</si>
  <si>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</si>
  <si>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</si>
  <si>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</si>
  <si>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</si>
  <si>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</si>
  <si>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</si>
  <si>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</si>
  <si>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</si>
  <si>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</si>
  <si>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</si>
  <si>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</si>
  <si>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</si>
  <si>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</si>
  <si>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</si>
  <si>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</si>
  <si>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</si>
  <si>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</si>
  <si>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</si>
  <si>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</si>
  <si>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</si>
  <si>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</si>
  <si>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</si>
  <si>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</si>
  <si>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</si>
  <si>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</si>
  <si>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</si>
  <si>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</si>
  <si>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</si>
  <si>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</si>
  <si>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</si>
  <si>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</si>
  <si>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</si>
  <si>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</si>
  <si>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</si>
  <si>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</si>
  <si>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</si>
  <si>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</si>
  <si>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</si>
  <si>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</si>
  <si>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</si>
  <si>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</si>
  <si>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</si>
  <si>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</si>
  <si>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</si>
  <si>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</si>
  <si>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</si>
  <si>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</si>
  <si>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</si>
  <si>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</si>
  <si>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</si>
  <si>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</si>
  <si>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</si>
  <si>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</si>
  <si>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</si>
  <si>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</si>
  <si>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</si>
  <si>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</si>
  <si>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</si>
  <si>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</si>
  <si>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</si>
  <si>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</si>
  <si>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</si>
  <si>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</si>
  <si>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</si>
  <si>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</si>
  <si>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</si>
  <si>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</si>
  <si>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</si>
  <si>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</si>
  <si>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</si>
  <si>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</si>
  <si>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</si>
  <si>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</si>
  <si>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</si>
  <si>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</si>
  <si>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</si>
  <si>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</si>
  <si>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</si>
  <si>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</si>
  <si>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</si>
  <si>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</si>
  <si>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</si>
  <si>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</si>
  <si>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</si>
  <si>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</si>
  <si>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</si>
  <si>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</si>
  <si>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</si>
  <si>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</si>
  <si>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</si>
  <si>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</si>
  <si>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</si>
  <si>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</si>
  <si>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</si>
  <si>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</si>
  <si>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</si>
  <si>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</si>
  <si>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</si>
  <si>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</si>
  <si>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</si>
  <si>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</si>
  <si>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</si>
  <si>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</si>
  <si>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</si>
  <si>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</si>
  <si>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</si>
  <si>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</si>
  <si>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</si>
  <si>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</si>
  <si>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</si>
  <si>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</si>
  <si>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</si>
  <si>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</si>
  <si>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</si>
  <si>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</si>
  <si>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</si>
  <si>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</si>
  <si>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</si>
  <si>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</si>
  <si>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</si>
  <si>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</si>
  <si>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</si>
  <si>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</si>
  <si>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</si>
  <si>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</si>
  <si>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</si>
  <si>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</si>
  <si>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</si>
  <si>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</si>
  <si>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</si>
  <si>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</si>
  <si>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</si>
  <si>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</si>
  <si>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</si>
  <si>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</si>
  <si>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</si>
  <si>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</si>
  <si>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</si>
  <si>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</si>
  <si>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</si>
  <si>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</si>
  <si>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</si>
  <si>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</si>
  <si>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</si>
  <si>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</si>
  <si>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</si>
  <si>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</si>
  <si>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</si>
  <si>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</si>
  <si>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</si>
  <si>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</si>
  <si>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</si>
  <si>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</si>
  <si>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</si>
  <si>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</si>
  <si>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</si>
  <si>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</si>
  <si>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</si>
  <si>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</si>
  <si>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</si>
  <si>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</si>
  <si>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</si>
  <si>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</si>
  <si>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</si>
  <si>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</si>
  <si>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</si>
  <si>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</si>
  <si>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</si>
  <si>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</si>
  <si>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</si>
  <si>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</si>
  <si>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</si>
  <si>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</si>
  <si>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</si>
  <si>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</si>
  <si>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</si>
  <si>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</si>
  <si>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</si>
  <si>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</si>
  <si>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</si>
  <si>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</si>
  <si>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</si>
  <si>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</si>
  <si>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</si>
  <si>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</si>
  <si>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</si>
  <si>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</si>
  <si>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</si>
  <si>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</si>
  <si>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</si>
  <si>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</si>
  <si>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</si>
  <si>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</si>
  <si>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</si>
  <si>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</si>
  <si>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</si>
  <si>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</si>
  <si>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</si>
  <si>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</si>
  <si>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</si>
  <si>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</si>
  <si>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</si>
  <si>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</si>
  <si>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</si>
  <si>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</si>
  <si>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</si>
  <si>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</si>
  <si>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</si>
  <si>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</si>
  <si>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</si>
  <si>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</si>
  <si>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</si>
  <si>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</si>
  <si>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</si>
  <si>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</si>
  <si>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</si>
  <si>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</si>
  <si>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</si>
  <si>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</si>
  <si>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</si>
  <si>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</si>
  <si>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</si>
  <si>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</si>
  <si>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</si>
  <si>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</si>
  <si>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</si>
  <si>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</si>
  <si>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</si>
  <si>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</si>
  <si>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</si>
  <si>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</si>
  <si>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</si>
  <si>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</si>
  <si>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</si>
  <si>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</si>
  <si>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</si>
  <si>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</si>
  <si>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</si>
  <si>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</si>
  <si>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</si>
  <si>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</si>
  <si>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</si>
  <si>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</si>
  <si>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</si>
  <si>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</si>
  <si>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</si>
  <si>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</si>
  <si>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</si>
  <si>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</si>
  <si>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</si>
  <si>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</si>
  <si>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</si>
  <si>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</si>
  <si>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</si>
  <si>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</si>
  <si>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</si>
  <si>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</si>
  <si>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</si>
  <si>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</si>
  <si>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</si>
  <si>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</si>
  <si>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</si>
  <si>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</si>
  <si>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</si>
  <si>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</si>
  <si>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</si>
  <si>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</si>
  <si>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</si>
  <si>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</si>
  <si>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</si>
  <si>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</si>
  <si>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</si>
  <si>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</si>
  <si>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</si>
  <si>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</si>
  <si>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</si>
  <si>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</si>
  <si>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</si>
  <si>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</si>
  <si>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</si>
  <si>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</si>
  <si>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</si>
  <si>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</si>
  <si>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</si>
  <si>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</si>
  <si>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</si>
  <si>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</si>
  <si>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</si>
  <si>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</si>
  <si>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</si>
  <si>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</si>
  <si>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</si>
  <si>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</si>
  <si>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</si>
  <si>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</si>
  <si>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</si>
  <si>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</si>
  <si>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</si>
  <si>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</si>
  <si>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</si>
  <si>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</si>
  <si>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</si>
  <si>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</si>
  <si>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</si>
  <si>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</si>
  <si>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</si>
  <si>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</si>
  <si>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</si>
  <si>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</si>
  <si>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</si>
  <si>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</si>
  <si>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</si>
  <si>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</si>
  <si>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</si>
  <si>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</si>
  <si>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</si>
  <si>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</si>
  <si>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</si>
  <si>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</si>
  <si>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</si>
  <si>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</si>
  <si>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</si>
  <si>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</si>
  <si>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</si>
  <si>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</si>
  <si>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</si>
  <si>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</si>
  <si>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</si>
  <si>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</si>
  <si>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</si>
  <si>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</si>
  <si>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</si>
  <si>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</si>
  <si>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</si>
  <si>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</si>
  <si>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</si>
  <si>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</si>
  <si>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</si>
  <si>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</si>
  <si>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</si>
  <si>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</si>
  <si>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</si>
  <si>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</si>
  <si>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</si>
  <si>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</si>
  <si>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</si>
  <si>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</si>
  <si>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</si>
  <si>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</si>
  <si>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</si>
  <si>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</si>
  <si>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</si>
  <si>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</si>
  <si>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</si>
  <si>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</si>
  <si>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</si>
  <si>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</si>
  <si>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</si>
  <si>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</si>
  <si>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</si>
  <si>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</si>
  <si>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</si>
  <si>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</si>
  <si>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</si>
  <si>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</si>
  <si>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</si>
  <si>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</si>
  <si>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</si>
  <si>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</si>
  <si>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</si>
  <si>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</si>
  <si>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</si>
  <si>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</si>
  <si>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</si>
  <si>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</si>
  <si>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</si>
  <si>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</si>
  <si>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</si>
  <si>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</si>
  <si>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</si>
  <si>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</si>
  <si>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</si>
  <si>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</si>
  <si>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</si>
  <si>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</si>
  <si>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</si>
  <si>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</si>
  <si>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</si>
  <si>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</si>
  <si>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</si>
  <si>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</si>
  <si>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</si>
  <si>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</si>
  <si>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</si>
  <si>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</si>
  <si>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</si>
  <si>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</si>
  <si>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</si>
  <si>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</si>
  <si>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</si>
  <si>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</si>
  <si>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</si>
  <si>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</si>
  <si>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</si>
  <si>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</si>
  <si>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</si>
  <si>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</si>
  <si>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</si>
  <si>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</si>
  <si>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</si>
  <si>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</si>
  <si>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</si>
  <si>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</si>
  <si>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</si>
  <si>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</si>
  <si>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</si>
  <si>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</si>
  <si>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</si>
  <si>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</si>
  <si>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</si>
  <si>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</si>
  <si>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</si>
  <si>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</si>
  <si>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</si>
  <si>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</si>
  <si>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</si>
  <si>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</si>
  <si>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</si>
  <si>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</si>
  <si>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</si>
  <si>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</si>
  <si>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</si>
  <si>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</si>
  <si>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</si>
  <si>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</si>
  <si>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</si>
  <si>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</si>
  <si>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</si>
  <si>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</si>
  <si>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</si>
  <si>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</si>
  <si>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</si>
  <si>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</si>
  <si>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</si>
  <si>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</si>
  <si>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</si>
  <si>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</si>
  <si>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</si>
  <si>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</si>
  <si>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</si>
  <si>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</si>
  <si>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</si>
  <si>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</si>
  <si>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</si>
  <si>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</si>
  <si>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</si>
  <si>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</si>
  <si>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</si>
  <si>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</si>
  <si>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</si>
  <si>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</si>
  <si>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</si>
  <si>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</si>
  <si>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</si>
  <si>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</si>
  <si>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</si>
  <si>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</si>
  <si>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</si>
  <si>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</si>
  <si>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</si>
  <si>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</si>
  <si>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</si>
  <si>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</si>
  <si>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</si>
  <si>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</si>
  <si>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</si>
  <si>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</si>
  <si>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</si>
  <si>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</si>
  <si>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</si>
  <si>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</si>
  <si>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</si>
  <si>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</si>
  <si>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</si>
  <si>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</si>
  <si>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</si>
  <si>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</si>
  <si>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</si>
  <si>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</si>
  <si>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</si>
  <si>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</si>
  <si>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</si>
  <si>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</si>
  <si>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</si>
  <si>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</si>
  <si>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</si>
  <si>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</si>
  <si>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</si>
  <si>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</si>
  <si>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</si>
  <si>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</si>
  <si>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</si>
  <si>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</si>
  <si>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</si>
  <si>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</si>
  <si>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</si>
  <si>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</si>
  <si>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</si>
  <si>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</si>
  <si>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</si>
  <si>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</si>
  <si>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</si>
  <si>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</si>
  <si>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</si>
  <si>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</si>
  <si>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</si>
  <si>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</si>
  <si>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</si>
  <si>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</si>
  <si>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</si>
  <si>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</si>
  <si>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</si>
  <si>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</si>
  <si>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</si>
  <si>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</si>
  <si>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</si>
  <si>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</si>
  <si>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</si>
  <si>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</si>
  <si>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</si>
  <si>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</si>
  <si>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</si>
  <si>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</si>
  <si>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</si>
  <si>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</si>
  <si>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</si>
  <si>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</si>
  <si>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</si>
  <si>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</si>
  <si>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</si>
  <si>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</si>
  <si>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</si>
  <si>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</si>
  <si>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</si>
  <si>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</si>
  <si>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</si>
  <si>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</si>
  <si>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</si>
  <si>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</si>
  <si>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</si>
  <si>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</si>
  <si>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</si>
  <si>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</si>
  <si>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</si>
  <si>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</si>
  <si>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</si>
  <si>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</si>
  <si>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</si>
  <si>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</si>
  <si>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</si>
  <si>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</si>
  <si>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</si>
  <si>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</si>
  <si>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</si>
  <si>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</si>
  <si>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</si>
  <si>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</si>
  <si>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</si>
  <si>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</si>
  <si>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</si>
  <si>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</si>
  <si>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</si>
  <si>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</si>
  <si>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</si>
  <si>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</si>
  <si>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</si>
  <si>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</si>
  <si>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</si>
  <si>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</si>
  <si>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</si>
  <si>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</si>
  <si>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</si>
  <si>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</si>
  <si>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</si>
  <si>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</si>
  <si>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</si>
  <si>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</si>
  <si>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</si>
  <si>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</si>
  <si>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</si>
  <si>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</si>
  <si>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</si>
  <si>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</si>
  <si>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</si>
  <si>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</si>
  <si>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</si>
  <si>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</si>
  <si>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</si>
  <si>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</si>
  <si>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</si>
  <si>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</si>
  <si>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</si>
  <si>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</si>
  <si>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</si>
  <si>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</si>
  <si>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</si>
  <si>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</si>
  <si>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</si>
  <si>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</si>
  <si>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</si>
  <si>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</si>
  <si>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</si>
  <si>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</si>
  <si>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</si>
  <si>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</si>
  <si>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</si>
  <si>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</si>
  <si>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</si>
  <si>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</si>
  <si>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</si>
  <si>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</si>
  <si>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</si>
  <si>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</si>
  <si>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</si>
  <si>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</si>
  <si>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</si>
  <si>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</si>
  <si>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</si>
  <si>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</si>
  <si>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</si>
  <si>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</si>
  <si>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</si>
  <si>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</si>
  <si>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</si>
  <si>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</si>
  <si>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</si>
  <si>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</si>
  <si>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</si>
  <si>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</si>
  <si>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</si>
  <si>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</si>
  <si>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</si>
  <si>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</si>
  <si>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</si>
  <si>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</si>
  <si>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</si>
  <si>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</si>
  <si>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</si>
  <si>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</si>
  <si>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</si>
  <si>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</si>
  <si>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</si>
  <si>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</si>
  <si>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</si>
  <si>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</si>
  <si>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</si>
  <si>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</si>
  <si>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</si>
  <si>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</si>
  <si>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</si>
  <si>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</si>
  <si>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</si>
  <si>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</si>
  <si>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</si>
  <si>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</si>
  <si>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</si>
  <si>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</si>
  <si>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</si>
  <si>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</si>
  <si>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</si>
  <si>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</si>
  <si>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</si>
  <si>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</si>
  <si>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</si>
  <si>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</si>
  <si>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</si>
  <si>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</si>
  <si>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</si>
  <si>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</si>
  <si>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</si>
  <si>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</si>
  <si>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</si>
  <si>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</si>
  <si>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</si>
  <si>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</si>
  <si>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</si>
  <si>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</si>
  <si>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</si>
  <si>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</si>
  <si>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</si>
  <si>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</si>
  <si>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</si>
  <si>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</si>
  <si>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</si>
  <si>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</si>
  <si>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</si>
  <si>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</si>
  <si>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</si>
  <si>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</si>
  <si>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</si>
  <si>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</si>
  <si>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</si>
  <si>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</si>
  <si>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</si>
  <si>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</si>
  <si>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</si>
  <si>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</si>
  <si>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</si>
  <si>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</si>
  <si>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</si>
  <si>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</si>
  <si>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</si>
  <si>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</si>
  <si>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</si>
  <si>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</si>
  <si>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</si>
  <si>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</si>
  <si>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</si>
  <si>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</si>
  <si>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</si>
  <si>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</si>
  <si>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</si>
  <si>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</si>
  <si>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</si>
  <si>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</si>
  <si>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</si>
  <si>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</si>
  <si>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</si>
  <si>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</si>
  <si>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</si>
  <si>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</si>
  <si>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</si>
  <si>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</si>
  <si>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</si>
  <si>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</si>
  <si>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</si>
  <si>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</si>
  <si>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</si>
  <si>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</si>
  <si>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</si>
  <si>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</si>
  <si>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</si>
  <si>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</si>
  <si>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</si>
  <si>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</si>
  <si>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</si>
  <si>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</si>
  <si>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</si>
  <si>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</si>
  <si>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</si>
  <si>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</si>
  <si>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</si>
  <si>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</si>
  <si>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</si>
  <si>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</si>
  <si>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</si>
  <si>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</si>
  <si>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</si>
  <si>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</si>
  <si>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</si>
  <si>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</si>
  <si>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</si>
  <si>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</si>
  <si>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</si>
  <si>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</si>
  <si>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</si>
  <si>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</si>
  <si>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</si>
  <si>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</si>
  <si>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</si>
  <si>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</si>
  <si>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</si>
  <si>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</si>
  <si>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</si>
  <si>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</si>
  <si>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</si>
  <si>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</si>
  <si>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</si>
  <si>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</si>
  <si>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</si>
  <si>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</si>
  <si>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</si>
  <si>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</si>
  <si>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</si>
  <si>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</si>
  <si>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</si>
  <si>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</si>
  <si>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</si>
  <si>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</si>
  <si>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</si>
  <si>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</si>
  <si>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</si>
  <si>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</si>
  <si>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</si>
  <si>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</si>
  <si>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</si>
  <si>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</si>
  <si>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</si>
  <si>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</si>
  <si>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</si>
  <si>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</si>
  <si>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</si>
  <si>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</si>
  <si>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</si>
  <si>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</si>
  <si>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</si>
  <si>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</si>
  <si>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</si>
  <si>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</si>
  <si>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</si>
  <si>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</si>
  <si>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</si>
  <si>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</si>
  <si>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</si>
  <si>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</si>
  <si>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</si>
  <si>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</si>
  <si>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</si>
  <si>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</si>
  <si>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</si>
  <si>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</si>
  <si>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</si>
  <si>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</si>
  <si>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</si>
  <si>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</si>
  <si>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</si>
  <si>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</si>
  <si>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</si>
  <si>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</si>
  <si>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</si>
  <si>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</si>
  <si>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</si>
  <si>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</si>
  <si>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</si>
  <si>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</si>
  <si>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</si>
  <si>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</si>
  <si>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</si>
  <si>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</si>
  <si>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</si>
  <si>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</si>
  <si>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</si>
  <si>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</si>
  <si>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</si>
  <si>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</si>
  <si>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</si>
  <si>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</si>
  <si>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</si>
  <si>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</si>
  <si>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</si>
  <si>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</si>
  <si>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</si>
  <si>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</si>
  <si>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</si>
  <si>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</si>
  <si>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</si>
  <si>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</si>
  <si>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</si>
  <si>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</si>
  <si>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</si>
  <si>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</si>
  <si>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</si>
  <si>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</si>
  <si>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</si>
  <si>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</si>
  <si>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</si>
  <si>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</si>
  <si>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</si>
  <si>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</si>
  <si>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</si>
  <si>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</si>
  <si>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</si>
  <si>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</si>
  <si>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</si>
  <si>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</si>
  <si>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</si>
  <si>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</si>
  <si>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</si>
  <si>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</si>
  <si>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</si>
  <si>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</si>
  <si>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</si>
  <si>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</si>
  <si>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</si>
  <si>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</si>
  <si>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</si>
  <si>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</si>
  <si>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</si>
  <si>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</si>
  <si>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</si>
  <si>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</si>
  <si>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</si>
  <si>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</si>
  <si>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</si>
  <si>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</si>
  <si>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</si>
  <si>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</si>
  <si>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</si>
  <si>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</si>
  <si>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</si>
  <si>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</si>
  <si>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</si>
  <si>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</si>
  <si>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</si>
  <si>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</si>
  <si>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</si>
  <si>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</si>
  <si>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</si>
  <si>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</si>
  <si>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</si>
  <si>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</si>
  <si>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</si>
  <si>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</si>
  <si>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</si>
  <si>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</si>
  <si>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</si>
  <si>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</si>
  <si>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</si>
  <si>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</si>
  <si>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</si>
  <si>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</si>
  <si>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</si>
  <si>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</si>
  <si>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</si>
  <si>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</si>
  <si>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</si>
  <si>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</si>
  <si>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</si>
  <si>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</si>
  <si>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</si>
  <si>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</si>
  <si>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</si>
  <si>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</si>
  <si>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</si>
  <si>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</si>
  <si>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</si>
  <si>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</si>
  <si>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</si>
  <si>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</si>
  <si>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</si>
  <si>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</si>
  <si>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</si>
  <si>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</si>
  <si>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</si>
  <si>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</si>
  <si>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</si>
  <si>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</si>
  <si>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</si>
  <si>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</si>
  <si>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</si>
  <si>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</si>
  <si>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</si>
  <si>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</si>
  <si>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</si>
  <si>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</si>
  <si>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</si>
  <si>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</si>
  <si>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</si>
  <si>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</si>
  <si>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</si>
  <si>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</si>
  <si>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</si>
  <si>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</si>
  <si>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</si>
  <si>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</si>
  <si>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</si>
  <si>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</si>
  <si>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</si>
  <si>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</si>
  <si>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</si>
  <si>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</si>
  <si>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</si>
  <si>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</si>
  <si>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</si>
  <si>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</si>
  <si>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</si>
  <si>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</si>
  <si>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</si>
  <si>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</si>
  <si>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</si>
  <si>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</si>
  <si>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</si>
  <si>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</si>
  <si>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</si>
  <si>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</si>
  <si>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</si>
  <si>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</si>
  <si>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</si>
  <si>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</si>
  <si>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</si>
  <si>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</si>
  <si>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</si>
  <si>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</si>
  <si>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</si>
  <si>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</si>
  <si>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</si>
  <si>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</si>
  <si>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</si>
  <si>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</si>
  <si>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</si>
  <si>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</si>
  <si>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</si>
  <si>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</si>
  <si>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</si>
  <si>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</si>
  <si>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</si>
  <si>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</si>
  <si>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</si>
  <si>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</si>
  <si>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</si>
  <si>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</si>
  <si>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</si>
  <si>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</si>
  <si>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</si>
  <si>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</si>
  <si>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</si>
  <si>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</si>
  <si>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</si>
  <si>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</si>
  <si>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</si>
  <si>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</si>
  <si>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</si>
  <si>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</si>
  <si>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</si>
  <si>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</si>
  <si>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</si>
  <si>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</si>
  <si>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</si>
  <si>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</si>
  <si>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</si>
  <si>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</si>
  <si>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</si>
  <si>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</si>
  <si>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</si>
  <si>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</si>
  <si>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</si>
  <si>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</si>
  <si>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</si>
  <si>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</si>
  <si>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</si>
  <si>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</si>
  <si>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</si>
  <si>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</si>
  <si>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</si>
  <si>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</si>
  <si>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</si>
  <si>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</si>
  <si>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</si>
  <si>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</si>
  <si>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</si>
  <si>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</si>
  <si>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</si>
  <si>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</si>
  <si>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</si>
  <si>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</si>
  <si>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</si>
  <si>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</si>
  <si>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</si>
  <si>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</si>
  <si>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</si>
  <si>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</si>
  <si>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</si>
  <si>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</si>
  <si>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</si>
  <si>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</si>
  <si>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</si>
  <si>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</si>
  <si>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</si>
  <si>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</si>
  <si>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</si>
  <si>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</si>
  <si>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</si>
  <si>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</si>
  <si>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</si>
  <si>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</si>
  <si>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</si>
  <si>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</si>
  <si>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</si>
  <si>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</si>
  <si>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</si>
  <si>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</si>
  <si>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</si>
  <si>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</si>
  <si>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</si>
  <si>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</si>
  <si>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</si>
  <si>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</si>
  <si>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</si>
  <si>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</si>
  <si>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</si>
  <si>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</si>
  <si>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</si>
  <si>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</si>
  <si>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</si>
  <si>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</si>
  <si>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</si>
  <si>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</si>
  <si>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</si>
  <si>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</si>
  <si>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</si>
  <si>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</si>
  <si>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</si>
  <si>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</si>
  <si>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</si>
  <si>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</si>
  <si>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</si>
  <si>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</si>
  <si>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</si>
  <si>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</si>
  <si>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</si>
  <si>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</si>
  <si>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</si>
  <si>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</si>
  <si>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</si>
  <si>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</si>
  <si>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</si>
  <si>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</si>
  <si>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</si>
  <si>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</si>
  <si>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</si>
  <si>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</si>
  <si>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</si>
  <si>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</si>
  <si>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</si>
  <si>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</si>
  <si>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</si>
  <si>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</si>
  <si>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</si>
  <si>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</si>
  <si>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</si>
  <si>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</si>
  <si>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</si>
  <si>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</si>
  <si>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</si>
  <si>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</si>
  <si>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</si>
  <si>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</si>
  <si>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</si>
  <si>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</si>
  <si>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</si>
  <si>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</si>
  <si>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</si>
  <si>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</si>
  <si>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</si>
  <si>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</si>
  <si>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</si>
  <si>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</si>
  <si>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</si>
  <si>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</si>
  <si>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</si>
  <si>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</si>
  <si>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</si>
  <si>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</si>
  <si>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</si>
  <si>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</si>
  <si>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</si>
  <si>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</si>
  <si>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</si>
  <si>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</si>
  <si>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</si>
  <si>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</si>
  <si>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</si>
  <si>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</si>
  <si>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</si>
  <si>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</si>
  <si>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</si>
  <si>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</si>
  <si>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</si>
  <si>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</si>
  <si>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</si>
  <si>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</si>
  <si>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</si>
  <si>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</si>
  <si>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</si>
  <si>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</si>
  <si>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</si>
  <si>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</si>
  <si>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</si>
  <si>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</si>
  <si>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</si>
  <si>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</si>
  <si>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</si>
  <si>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</si>
  <si>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</si>
  <si>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</si>
  <si>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</si>
  <si>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</si>
  <si>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</si>
  <si>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</si>
  <si>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</si>
  <si>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</si>
  <si>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</si>
  <si>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</si>
  <si>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</si>
  <si>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</si>
  <si>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</si>
  <si>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</si>
  <si>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</si>
  <si>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</si>
  <si>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</si>
  <si>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</si>
  <si>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</si>
  <si>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</si>
  <si>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</si>
  <si>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</si>
  <si>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</si>
  <si>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</si>
  <si>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</si>
  <si>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</si>
  <si>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</si>
  <si>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</si>
  <si>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</si>
  <si>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</si>
  <si>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</si>
  <si>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</si>
  <si>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</si>
  <si>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</si>
  <si>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</si>
  <si>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</si>
  <si>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</si>
  <si>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</si>
  <si>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</si>
  <si>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</si>
  <si>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</si>
  <si>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</si>
  <si>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</si>
  <si>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</si>
  <si>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</si>
  <si>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</si>
  <si>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</si>
  <si>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</si>
  <si>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</si>
  <si>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</si>
  <si>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</si>
  <si>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</si>
  <si>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</si>
  <si>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</si>
  <si>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</si>
  <si>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</si>
  <si>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</si>
  <si>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</si>
  <si>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</si>
  <si>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</si>
  <si>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</si>
  <si>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</si>
  <si>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</si>
  <si>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</si>
  <si>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</si>
  <si>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</si>
  <si>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</si>
  <si>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</si>
  <si>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</si>
  <si>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</si>
  <si>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</si>
  <si>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</si>
  <si>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</si>
  <si>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</si>
  <si>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</si>
  <si>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</si>
  <si>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</si>
  <si>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</si>
  <si>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</si>
  <si>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</si>
  <si>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</si>
  <si>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</si>
  <si>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</si>
  <si>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</si>
  <si>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</si>
  <si>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</si>
  <si>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</si>
  <si>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</si>
  <si>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</si>
  <si>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</si>
  <si>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</si>
  <si>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</si>
  <si>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</si>
  <si>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</si>
  <si>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</si>
  <si>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</si>
  <si>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</si>
  <si>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</si>
  <si>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</si>
  <si>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</si>
  <si>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</si>
  <si>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</si>
  <si>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</si>
  <si>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</si>
  <si>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</si>
  <si>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</si>
  <si>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</si>
  <si>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</si>
  <si>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</si>
  <si>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</si>
  <si>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</si>
  <si>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</si>
  <si>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</si>
  <si>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</si>
  <si>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</si>
  <si>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</si>
  <si>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</si>
  <si>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</si>
  <si>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</si>
  <si>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</si>
  <si>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</si>
  <si>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</si>
  <si>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</si>
  <si>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</si>
  <si>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</si>
  <si>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</si>
  <si>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</si>
  <si>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</si>
  <si>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</si>
  <si>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</si>
  <si>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</si>
  <si>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</si>
  <si>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</si>
  <si>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</si>
  <si>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</si>
  <si>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</si>
  <si>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</si>
  <si>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</si>
  <si>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</si>
  <si>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</si>
  <si>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</si>
  <si>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</si>
  <si>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</si>
  <si>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</si>
  <si>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</si>
  <si>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</si>
  <si>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</si>
  <si>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</si>
  <si>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</si>
  <si>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</si>
  <si>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</si>
  <si>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</si>
  <si>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</si>
  <si>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</si>
  <si>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</si>
  <si>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</si>
  <si>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</si>
  <si>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</si>
  <si>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</si>
  <si>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</si>
  <si>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</si>
  <si>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</si>
  <si>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</si>
  <si>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</si>
  <si>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</si>
  <si>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</si>
  <si>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</si>
  <si>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</si>
  <si>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</si>
  <si>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</si>
  <si>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</si>
  <si>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</si>
  <si>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</si>
  <si>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</si>
  <si>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</si>
  <si>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</si>
  <si>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</si>
  <si>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</si>
  <si>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</si>
  <si>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</si>
  <si>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</si>
  <si>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</si>
  <si>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</si>
  <si>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</si>
  <si>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</si>
  <si>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</si>
  <si>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</si>
  <si>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</si>
  <si>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</si>
  <si>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</si>
  <si>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</si>
  <si>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</si>
  <si>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</si>
  <si>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</si>
  <si>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</si>
  <si>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</si>
  <si>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</si>
  <si>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</si>
  <si>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</si>
  <si>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</si>
  <si>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</si>
  <si>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</si>
  <si>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</si>
  <si>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</si>
  <si>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</si>
  <si>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</si>
  <si>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</si>
  <si>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</si>
  <si>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</si>
  <si>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</si>
  <si>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</si>
  <si>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</si>
  <si>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</si>
  <si>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</si>
  <si>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</si>
  <si>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</si>
  <si>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</si>
  <si>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</si>
  <si>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</si>
  <si>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</si>
  <si>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</si>
  <si>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</si>
  <si>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</si>
  <si>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</si>
  <si>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</si>
  <si>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</si>
  <si>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</si>
  <si>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</si>
  <si>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</si>
  <si>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</si>
  <si>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</si>
  <si>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</si>
  <si>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</si>
  <si>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</si>
  <si>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</si>
  <si>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</si>
  <si>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</si>
  <si>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</si>
  <si>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</si>
  <si>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</si>
  <si>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</si>
  <si>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</si>
  <si>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</si>
  <si>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</si>
  <si>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</si>
  <si>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</si>
  <si>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</si>
  <si>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</si>
  <si>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</si>
  <si>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</si>
  <si>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</si>
  <si>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</si>
  <si>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</si>
  <si>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</si>
  <si>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</si>
  <si>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</si>
  <si>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</si>
  <si>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</si>
  <si>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</si>
  <si>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</si>
  <si>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</si>
  <si>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</si>
  <si>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</si>
  <si>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</si>
  <si>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</si>
  <si>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</si>
  <si>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</si>
  <si>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</si>
  <si>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</si>
  <si>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</si>
  <si>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</si>
  <si>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</si>
  <si>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</si>
  <si>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</si>
  <si>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</si>
  <si>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</si>
  <si>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</si>
  <si>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</si>
  <si>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</si>
  <si>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</si>
  <si>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</si>
  <si>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</si>
  <si>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</si>
  <si>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</si>
  <si>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</si>
  <si>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</si>
  <si>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</si>
  <si>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</si>
  <si>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</si>
  <si>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</si>
  <si>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</si>
  <si>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</si>
  <si>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</si>
  <si>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</si>
  <si>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</si>
  <si>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</si>
  <si>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</si>
  <si>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</si>
  <si>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</si>
  <si>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</si>
  <si>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</si>
  <si>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</si>
  <si>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</si>
  <si>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</si>
  <si>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</si>
  <si>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</si>
  <si>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</si>
  <si>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</si>
  <si>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</si>
  <si>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</si>
  <si>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</si>
  <si>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</si>
  <si>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</si>
  <si>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</si>
  <si>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</si>
  <si>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</si>
  <si>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</si>
  <si>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</si>
  <si>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</si>
  <si>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</si>
  <si>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</si>
  <si>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</si>
  <si>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</si>
  <si>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</si>
  <si>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</si>
  <si>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</si>
  <si>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</si>
  <si>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</si>
  <si>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</si>
  <si>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</si>
  <si>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</si>
  <si>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</si>
  <si>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</si>
  <si>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</si>
  <si>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</si>
  <si>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</si>
  <si>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</si>
  <si>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</si>
  <si>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</si>
  <si>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</si>
  <si>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</si>
  <si>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</si>
  <si>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</si>
  <si>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</si>
  <si>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</si>
  <si>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</si>
  <si>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</si>
  <si>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</si>
  <si>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</si>
  <si>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</si>
  <si>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</si>
  <si>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</si>
  <si>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</si>
  <si>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</si>
  <si>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</si>
  <si>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</si>
  <si>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</si>
  <si>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</si>
  <si>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</si>
  <si>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</si>
  <si>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</si>
  <si>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</si>
  <si>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</si>
  <si>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</si>
  <si>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</si>
  <si>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</si>
  <si>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</si>
  <si>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</si>
  <si>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</si>
  <si>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</si>
  <si>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</si>
  <si>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</si>
  <si>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</si>
  <si>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</si>
  <si>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</si>
  <si>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</si>
  <si>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</si>
  <si>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</si>
  <si>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</si>
  <si>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</si>
  <si>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</si>
  <si>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</si>
  <si>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</si>
  <si>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</si>
  <si>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</si>
  <si>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</si>
  <si>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</si>
  <si>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</si>
  <si>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</si>
  <si>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</si>
  <si>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</si>
  <si>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</si>
  <si>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</si>
  <si>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</si>
  <si>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</si>
  <si>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</si>
  <si>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</si>
  <si>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</si>
  <si>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</si>
  <si>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</si>
  <si>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</si>
  <si>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</si>
  <si>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</si>
  <si>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</si>
  <si>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</si>
  <si>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</si>
  <si>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</si>
  <si>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</si>
  <si>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</si>
  <si>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</si>
  <si>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</si>
  <si>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</si>
  <si>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</si>
  <si>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</si>
  <si>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</si>
  <si>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</si>
  <si>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</si>
  <si>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</si>
  <si>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</si>
  <si>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</si>
  <si>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</si>
  <si>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</si>
  <si>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</si>
  <si>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</si>
  <si>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</si>
  <si>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</si>
  <si>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</si>
  <si>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</si>
  <si>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</si>
  <si>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</si>
  <si>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</si>
  <si>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</si>
  <si>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</si>
  <si>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</si>
  <si>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</si>
  <si>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</si>
  <si>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</si>
  <si>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</si>
  <si>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</si>
  <si>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</si>
  <si>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</si>
  <si>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</si>
  <si>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</si>
  <si>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</si>
  <si>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</si>
  <si>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</si>
  <si>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</si>
  <si>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</si>
  <si>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</si>
  <si>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</si>
  <si>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</si>
  <si>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</si>
  <si>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</si>
  <si>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</si>
  <si>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</si>
  <si>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</si>
  <si>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</si>
  <si>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</si>
  <si>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</si>
  <si>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</si>
  <si>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</si>
  <si>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</si>
  <si>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</si>
  <si>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</si>
  <si>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</si>
  <si>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</si>
  <si>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</si>
  <si>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</si>
  <si>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</si>
  <si>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</si>
  <si>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</si>
  <si>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</si>
  <si>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</si>
  <si>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</si>
  <si>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</si>
  <si>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</si>
  <si>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</si>
  <si>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</si>
  <si>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</si>
  <si>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</si>
  <si>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</si>
  <si>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</si>
  <si>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</si>
  <si>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</si>
  <si>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</si>
  <si>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</si>
  <si>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</si>
  <si>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</si>
  <si>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</si>
  <si>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</si>
  <si>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</si>
  <si>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</si>
  <si>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</si>
  <si>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</si>
  <si>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</si>
  <si>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</si>
  <si>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</si>
  <si>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</si>
  <si>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</si>
  <si>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</si>
  <si>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</si>
  <si>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</si>
  <si>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</si>
  <si>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</si>
  <si>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</si>
  <si>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</si>
  <si>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</si>
  <si>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</si>
  <si>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</si>
  <si>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</si>
  <si>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</si>
  <si>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</si>
  <si>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</si>
  <si>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</si>
  <si>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</si>
  <si>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</si>
  <si>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</si>
  <si>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</si>
  <si>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</si>
  <si>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</si>
  <si>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</si>
  <si>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</si>
  <si>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</si>
  <si>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</si>
  <si>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</si>
  <si>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</si>
  <si>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</si>
  <si>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</si>
  <si>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</si>
  <si>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</si>
  <si>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</si>
  <si>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</si>
  <si>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</si>
  <si>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</si>
  <si>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</si>
  <si>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</si>
  <si>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</si>
  <si>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</si>
  <si>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</si>
  <si>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</si>
  <si>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</si>
  <si>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</si>
  <si>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</si>
  <si>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</si>
  <si>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</si>
  <si>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</si>
  <si>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</si>
  <si>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</si>
  <si>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</si>
  <si>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</si>
  <si>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</si>
  <si>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</si>
  <si>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</si>
  <si>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</si>
  <si>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</si>
  <si>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</si>
  <si>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</si>
  <si>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</si>
  <si>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</si>
  <si>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</si>
  <si>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</si>
  <si>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</si>
  <si>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</si>
  <si>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</si>
  <si>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</si>
  <si>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</si>
  <si>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</si>
  <si>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</si>
  <si>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</si>
  <si>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</si>
  <si>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</si>
  <si>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</si>
  <si>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</si>
  <si>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</si>
  <si>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</si>
  <si>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</si>
  <si>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</si>
  <si>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</si>
  <si>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</si>
  <si>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</si>
  <si>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</si>
  <si>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</si>
  <si>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</si>
  <si>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</si>
  <si>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</si>
  <si>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</si>
  <si>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</si>
  <si>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</si>
  <si>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</si>
  <si>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</si>
  <si>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</si>
  <si>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</si>
  <si>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</si>
  <si>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</si>
  <si>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</si>
  <si>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</si>
  <si>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</si>
  <si>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</si>
  <si>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</si>
  <si>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</si>
  <si>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</si>
  <si>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</si>
  <si>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</si>
  <si>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</si>
  <si>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</si>
  <si>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</si>
  <si>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</si>
  <si>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</si>
  <si>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</si>
  <si>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</si>
  <si>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</si>
  <si>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</si>
  <si>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</si>
  <si>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</si>
  <si>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</si>
  <si>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</si>
  <si>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</si>
  <si>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</si>
  <si>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</si>
  <si>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</si>
  <si>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</si>
  <si>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</si>
  <si>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</si>
  <si>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</si>
  <si>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</si>
  <si>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</si>
  <si>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</si>
  <si>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</si>
  <si>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</si>
  <si>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</si>
  <si>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</si>
  <si>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</si>
  <si>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</si>
  <si>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</si>
  <si>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</si>
  <si>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</si>
  <si>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</si>
  <si>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</si>
  <si>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</si>
  <si>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</si>
  <si>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</si>
  <si>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</si>
  <si>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</si>
  <si>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</si>
  <si>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</si>
  <si>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</si>
  <si>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</si>
  <si>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</si>
  <si>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</si>
  <si>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</si>
  <si>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</si>
  <si>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</si>
  <si>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</si>
  <si>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</si>
  <si>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</si>
  <si>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</si>
  <si>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</si>
  <si>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</si>
  <si>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</si>
  <si>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</si>
  <si>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</si>
  <si>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</si>
  <si>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</si>
  <si>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</si>
  <si>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</si>
  <si>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</si>
  <si>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</si>
  <si>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</si>
  <si>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</si>
  <si>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</si>
  <si>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</si>
  <si>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</si>
  <si>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</si>
  <si>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</si>
  <si>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</si>
  <si>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</si>
  <si>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</si>
  <si>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</si>
  <si>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</si>
  <si>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</si>
  <si>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</si>
  <si>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</si>
  <si>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</si>
  <si>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</si>
  <si>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</si>
  <si>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</si>
  <si>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</si>
  <si>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</si>
  <si>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</si>
  <si>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</si>
  <si>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</si>
  <si>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</si>
  <si>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</si>
  <si>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</si>
  <si>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</si>
  <si>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</si>
  <si>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</si>
  <si>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</si>
  <si>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</si>
  <si>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</si>
  <si>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</si>
  <si>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</si>
  <si>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</si>
  <si>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</si>
  <si>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</si>
  <si>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</si>
  <si>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</si>
  <si>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</si>
  <si>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</si>
  <si>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</si>
  <si>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</si>
  <si>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</si>
  <si>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</si>
  <si>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</si>
  <si>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</si>
  <si>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</si>
  <si>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</si>
  <si>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</si>
  <si>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</si>
  <si>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</si>
  <si>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</si>
  <si>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</si>
  <si>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</si>
  <si>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</si>
  <si>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</si>
  <si>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</si>
  <si>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</si>
  <si>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</si>
  <si>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</si>
  <si>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</si>
  <si>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</si>
  <si>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</si>
  <si>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</si>
  <si>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</si>
  <si>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</si>
  <si>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</si>
  <si>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</si>
  <si>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</si>
  <si>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</si>
  <si>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</si>
  <si>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</si>
  <si>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</si>
  <si>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</si>
  <si>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</si>
  <si>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</si>
  <si>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</si>
  <si>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</si>
  <si>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</si>
  <si>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</si>
  <si>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</si>
  <si>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</si>
  <si>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</si>
  <si>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</si>
  <si>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</si>
  <si>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</si>
  <si>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</si>
  <si>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</si>
  <si>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</si>
  <si>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</si>
  <si>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</si>
  <si>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</si>
  <si>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</si>
  <si>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</si>
  <si>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</si>
  <si>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</si>
  <si>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</si>
  <si>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</si>
  <si>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</si>
  <si>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</si>
  <si>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</si>
  <si>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</si>
  <si>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</si>
  <si>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</si>
  <si>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</si>
  <si>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</si>
  <si>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</si>
  <si>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</si>
  <si>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</si>
  <si>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</si>
  <si>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</si>
  <si>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</si>
  <si>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</si>
  <si>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</si>
  <si>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</si>
  <si>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</si>
  <si>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</si>
  <si>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</si>
  <si>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</si>
  <si>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</si>
  <si>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</si>
  <si>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</si>
  <si>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</si>
  <si>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</si>
  <si>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</si>
  <si>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</si>
  <si>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</si>
  <si>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</si>
  <si>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</si>
  <si>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</si>
  <si>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</si>
  <si>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</si>
  <si>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</si>
  <si>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</si>
  <si>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</si>
  <si>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</si>
  <si>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</si>
  <si>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</si>
  <si>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</si>
  <si>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</si>
  <si>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</si>
  <si>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</si>
  <si>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</si>
  <si>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</si>
  <si>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</si>
  <si>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</si>
  <si>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</si>
  <si>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</si>
  <si>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</si>
  <si>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</si>
  <si>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</si>
  <si>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</si>
  <si>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</si>
  <si>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</si>
  <si>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</si>
  <si>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</si>
  <si>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</si>
  <si>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</si>
  <si>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</si>
  <si>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</si>
  <si>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</si>
  <si>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</si>
  <si>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</si>
  <si>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</si>
  <si>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</si>
  <si>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</si>
  <si>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</si>
  <si>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</si>
  <si>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</si>
  <si>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</si>
  <si>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</si>
  <si>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</si>
  <si>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</si>
  <si>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</si>
  <si>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</si>
  <si>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</si>
  <si>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</si>
  <si>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</si>
  <si>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</si>
  <si>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</si>
  <si>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</si>
  <si>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</si>
  <si>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</si>
  <si>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</si>
  <si>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</si>
  <si>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</si>
  <si>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</si>
  <si>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</si>
  <si>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</si>
  <si>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</si>
  <si>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</si>
  <si>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</si>
  <si>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</si>
  <si>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</si>
  <si>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</si>
  <si>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</si>
  <si>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</si>
  <si>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</si>
  <si>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</si>
  <si>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</si>
  <si>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</si>
  <si>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</si>
  <si>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</si>
  <si>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</si>
  <si>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</si>
  <si>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</si>
  <si>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</si>
  <si>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</si>
  <si>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</si>
  <si>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</si>
  <si>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</si>
  <si>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</si>
  <si>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</si>
  <si>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</si>
  <si>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</si>
  <si>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</si>
  <si>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</si>
  <si>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</si>
  <si>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</si>
  <si>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</si>
  <si>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</si>
  <si>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</si>
  <si>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</si>
  <si>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</si>
  <si>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</si>
  <si>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</si>
  <si>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</si>
  <si>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</si>
  <si>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</si>
  <si>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</si>
  <si>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</si>
  <si>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</si>
  <si>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</si>
  <si>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</si>
  <si>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</si>
  <si>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</si>
  <si>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</si>
  <si>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</si>
  <si>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</si>
  <si>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</si>
  <si>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</si>
  <si>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</si>
  <si>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</si>
  <si>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</si>
  <si>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</si>
  <si>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</si>
  <si>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</si>
  <si>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</si>
  <si>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</si>
  <si>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</si>
  <si>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</si>
  <si>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</si>
  <si>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</si>
  <si>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</si>
  <si>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</si>
  <si>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</si>
  <si>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</si>
  <si>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</si>
  <si>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</si>
  <si>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</si>
  <si>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</si>
  <si>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</si>
  <si>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</si>
  <si>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</si>
  <si>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</si>
  <si>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</si>
  <si>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</si>
  <si>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</si>
  <si>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</si>
  <si>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</si>
  <si>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</si>
  <si>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</si>
  <si>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</si>
  <si>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</si>
  <si>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</si>
  <si>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</si>
  <si>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</si>
  <si>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</si>
  <si>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</si>
  <si>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</si>
  <si>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</si>
  <si>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</si>
  <si>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</si>
  <si>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</si>
  <si>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</si>
  <si>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</si>
  <si>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</si>
  <si>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</si>
  <si>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</si>
  <si>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</si>
  <si>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</si>
  <si>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</si>
  <si>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</si>
  <si>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</si>
  <si>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</si>
  <si>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</si>
  <si>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</si>
  <si>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</si>
  <si>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</si>
  <si>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</si>
  <si>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</si>
  <si>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</si>
  <si>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</si>
  <si>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</si>
  <si>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</si>
  <si>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</si>
  <si>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</si>
  <si>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</si>
  <si>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</si>
  <si>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</si>
  <si>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</si>
  <si>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</si>
  <si>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</si>
  <si>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</si>
  <si>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</si>
  <si>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</si>
  <si>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</si>
  <si>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</si>
  <si>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</si>
  <si>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</si>
  <si>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</si>
  <si>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</si>
  <si>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</si>
  <si>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</si>
  <si>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</si>
  <si>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</si>
  <si>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</si>
  <si>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</si>
  <si>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</si>
  <si>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</si>
  <si>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</si>
  <si>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</si>
  <si>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</si>
  <si>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</si>
  <si>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</si>
  <si>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</si>
  <si>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</si>
  <si>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</si>
  <si>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</si>
  <si>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</si>
  <si>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</si>
  <si>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</si>
  <si>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</si>
  <si>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</si>
  <si>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</si>
  <si>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</si>
  <si>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</si>
  <si>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</si>
  <si>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</si>
  <si>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</si>
  <si>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</si>
  <si>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</si>
  <si>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</si>
  <si>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</si>
  <si>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</si>
  <si>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</si>
  <si>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</si>
  <si>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</si>
  <si>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</si>
  <si>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</si>
  <si>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</si>
  <si>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</si>
  <si>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</si>
  <si>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</si>
  <si>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</si>
  <si>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</si>
  <si>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</si>
  <si>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</si>
  <si>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</si>
  <si>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</si>
  <si>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</si>
  <si>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</si>
  <si>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</si>
  <si>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</si>
  <si>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</si>
  <si>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</si>
  <si>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</si>
  <si>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</si>
  <si>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</si>
  <si>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</si>
  <si>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</si>
  <si>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</si>
  <si>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</si>
  <si>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</si>
  <si>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</si>
  <si>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</si>
  <si>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</si>
  <si>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</si>
  <si>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</si>
  <si>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</si>
  <si>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</si>
  <si>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</si>
  <si>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</si>
  <si>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</si>
  <si>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</si>
  <si>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</si>
  <si>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</si>
  <si>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</si>
  <si>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</si>
  <si>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</si>
  <si>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</si>
  <si>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</si>
  <si>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</si>
  <si>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</si>
  <si>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</si>
  <si>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</si>
  <si>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</si>
  <si>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</si>
  <si>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</si>
  <si>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</si>
  <si>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</si>
  <si>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</si>
  <si>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</si>
  <si>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</si>
  <si>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</si>
  <si>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</si>
  <si>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</si>
  <si>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</si>
  <si>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</si>
  <si>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</si>
  <si>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</si>
  <si>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</si>
  <si>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</si>
  <si>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</si>
  <si>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</si>
  <si>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</si>
  <si>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</si>
  <si>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</si>
  <si>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</si>
  <si>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</si>
  <si>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</si>
  <si>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</si>
  <si>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</si>
  <si>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</si>
  <si>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</si>
  <si>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</si>
  <si>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</si>
  <si>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</si>
  <si>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</si>
  <si>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</si>
  <si>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</si>
  <si>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</si>
  <si>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</si>
  <si>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</si>
  <si>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</si>
  <si>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</si>
  <si>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</si>
  <si>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</si>
  <si>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</si>
  <si>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</si>
  <si>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</si>
  <si>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</si>
  <si>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</si>
  <si>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</si>
  <si>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</si>
  <si>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</si>
  <si>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</si>
  <si>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</si>
  <si>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</si>
  <si>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</si>
  <si>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</si>
  <si>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</si>
  <si>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</si>
  <si>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</si>
  <si>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</si>
  <si>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</si>
  <si>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</si>
  <si>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</si>
  <si>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</si>
  <si>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</si>
  <si>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</si>
  <si>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</si>
  <si>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</si>
  <si>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</si>
  <si>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</si>
  <si>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</si>
  <si>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</si>
  <si>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</si>
  <si>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</si>
  <si>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</si>
  <si>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</si>
  <si>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</si>
  <si>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</si>
  <si>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</si>
  <si>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</si>
  <si>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</si>
  <si>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</si>
  <si>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</si>
  <si>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</si>
  <si>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</si>
  <si>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</si>
  <si>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</si>
  <si>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</si>
  <si>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</si>
  <si>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</si>
  <si>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</si>
  <si>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</si>
  <si>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</si>
  <si>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</si>
  <si>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</si>
  <si>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</si>
  <si>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</si>
  <si>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</si>
  <si>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</si>
  <si>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</si>
  <si>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</si>
  <si>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</si>
  <si>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</si>
  <si>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</si>
  <si>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</si>
  <si>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</si>
  <si>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</si>
  <si>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</si>
  <si>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</si>
  <si>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</si>
  <si>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</si>
  <si>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</si>
  <si>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</si>
  <si>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</si>
  <si>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</si>
  <si>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</si>
  <si>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</si>
  <si>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</si>
  <si>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</si>
  <si>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</si>
  <si>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</si>
  <si>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</si>
  <si>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</si>
  <si>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</si>
  <si>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</si>
  <si>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</si>
  <si>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</si>
  <si>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</si>
  <si>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</si>
  <si>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</si>
  <si>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</si>
  <si>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</si>
  <si>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</si>
  <si>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</si>
  <si>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</si>
  <si>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</si>
  <si>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</si>
  <si>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</si>
  <si>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</si>
  <si>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</si>
  <si>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</si>
  <si>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</si>
  <si>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</si>
  <si>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</si>
  <si>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</si>
  <si>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</si>
  <si>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</si>
  <si>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</si>
  <si>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</si>
  <si>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</si>
  <si>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</si>
  <si>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</si>
  <si>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</si>
  <si>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</si>
  <si>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</si>
  <si>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</si>
  <si>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</si>
  <si>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</si>
  <si>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</si>
  <si>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</si>
  <si>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</si>
  <si>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</si>
  <si>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</si>
  <si>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</si>
  <si>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</si>
  <si>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</si>
  <si>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</si>
  <si>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</si>
  <si>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</si>
  <si>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</si>
  <si>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</si>
  <si>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</si>
  <si>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</si>
  <si>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</si>
  <si>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</si>
  <si>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</si>
  <si>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</si>
  <si>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</si>
  <si>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</si>
  <si>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</si>
  <si>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</si>
  <si>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</si>
  <si>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</si>
  <si>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</si>
  <si>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</si>
  <si>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</si>
  <si>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</si>
  <si>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</si>
  <si>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</si>
  <si>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</si>
  <si>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</si>
  <si>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</si>
  <si>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</si>
  <si>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</si>
  <si>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</si>
  <si>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</si>
  <si>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</si>
  <si>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</si>
  <si>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</si>
  <si>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</si>
  <si>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</si>
  <si>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</si>
  <si>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</si>
  <si>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</si>
  <si>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</si>
  <si>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</si>
  <si>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</si>
  <si>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</si>
  <si>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</si>
  <si>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</si>
  <si>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</si>
  <si>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</si>
  <si>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</si>
  <si>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</si>
  <si>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</si>
  <si>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</si>
  <si>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</si>
  <si>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</si>
  <si>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</si>
  <si>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</si>
  <si>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</si>
  <si>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</si>
  <si>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</si>
  <si>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</si>
  <si>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</si>
  <si>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</si>
  <si>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</si>
  <si>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</si>
  <si>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</si>
  <si>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</si>
  <si>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</si>
  <si>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</si>
  <si>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</si>
  <si>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</si>
  <si>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</si>
  <si>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</si>
  <si>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</si>
  <si>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</si>
  <si>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</si>
  <si>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</si>
  <si>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</si>
  <si>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</si>
  <si>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</si>
  <si>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</si>
  <si>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</si>
  <si>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</si>
  <si>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</si>
  <si>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</si>
  <si>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</si>
  <si>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</si>
  <si>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</si>
  <si>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</si>
  <si>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</si>
  <si>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</si>
  <si>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</si>
  <si>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</si>
  <si>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</si>
  <si>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</si>
  <si>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</si>
  <si>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</si>
  <si>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</si>
  <si>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</si>
  <si>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</si>
  <si>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</si>
  <si>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</si>
  <si>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</si>
  <si>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</si>
  <si>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</si>
  <si>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</si>
  <si>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</si>
  <si>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</si>
  <si>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</si>
  <si>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</si>
  <si>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</si>
  <si>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</si>
  <si>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</si>
  <si>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</si>
  <si>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</si>
  <si>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</si>
  <si>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</si>
  <si>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</si>
  <si>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</si>
  <si>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</si>
  <si>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</si>
  <si>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</si>
  <si>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</si>
  <si>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</si>
  <si>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</si>
  <si>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</si>
  <si>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</si>
  <si>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</si>
  <si>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</si>
  <si>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</si>
  <si>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</si>
  <si>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</si>
  <si>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</si>
  <si>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</si>
  <si>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</si>
  <si>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</si>
  <si>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</si>
  <si>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</si>
  <si>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</si>
  <si>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</si>
  <si>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</si>
  <si>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</si>
  <si>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</si>
  <si>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</si>
  <si>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</si>
  <si>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</si>
  <si>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</si>
  <si>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</si>
  <si>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</si>
  <si>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</si>
  <si>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</si>
  <si>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</si>
  <si>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</si>
  <si>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</si>
  <si>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</si>
  <si>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</si>
  <si>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</si>
  <si>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</si>
  <si>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</si>
  <si>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</si>
  <si>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</si>
  <si>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</si>
  <si>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</si>
  <si>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</si>
  <si>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</si>
  <si>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</si>
  <si>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</si>
  <si>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</si>
  <si>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</si>
  <si>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</si>
  <si>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</si>
  <si>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</si>
  <si>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</si>
  <si>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</si>
  <si>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</si>
  <si>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</si>
  <si>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</si>
  <si>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</si>
  <si>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</si>
  <si>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</si>
  <si>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</si>
  <si>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</si>
  <si>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</si>
  <si>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</si>
  <si>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</si>
  <si>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</si>
  <si>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</si>
  <si>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</si>
  <si>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</si>
  <si>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</si>
  <si>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</si>
  <si>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</si>
  <si>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</si>
  <si>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</si>
  <si>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</si>
  <si>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</si>
  <si>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</si>
  <si>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</si>
  <si>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</si>
  <si>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</si>
  <si>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</si>
  <si>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</si>
  <si>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</si>
  <si>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</si>
  <si>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</si>
  <si>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</si>
  <si>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</si>
  <si>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</si>
  <si>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</si>
  <si>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</si>
  <si>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</si>
  <si>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</si>
  <si>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</si>
  <si>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</si>
  <si>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</si>
  <si>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</si>
  <si>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</si>
  <si>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</si>
  <si>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</si>
  <si>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</si>
  <si>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</si>
  <si>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</si>
  <si>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</si>
  <si>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</si>
  <si>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</si>
  <si>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</si>
  <si>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</si>
  <si>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</si>
  <si>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</si>
  <si>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</si>
  <si>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</si>
  <si>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</si>
  <si>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</si>
  <si>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</si>
  <si>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</si>
  <si>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</si>
  <si>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</si>
  <si>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</si>
  <si>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</si>
  <si>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</si>
  <si>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</si>
  <si>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</si>
  <si>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</si>
  <si>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</si>
  <si>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</si>
  <si>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</si>
  <si>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</si>
  <si>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</si>
  <si>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</si>
  <si>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</si>
  <si>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</si>
  <si>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</si>
  <si>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</si>
  <si>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</si>
  <si>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</si>
  <si>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</si>
  <si>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</si>
  <si>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</si>
  <si>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</si>
  <si>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</si>
  <si>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</si>
  <si>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</si>
  <si>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</si>
  <si>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</si>
  <si>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</si>
  <si>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</si>
  <si>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</si>
  <si>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</si>
  <si>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</si>
  <si>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</si>
  <si>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</si>
  <si>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</si>
  <si>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</si>
  <si>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</si>
  <si>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</si>
  <si>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</si>
  <si>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</si>
  <si>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</si>
  <si>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</si>
  <si>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</si>
  <si>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</si>
  <si>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</si>
  <si>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</si>
  <si>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</si>
  <si>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</si>
  <si>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</si>
  <si>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</si>
  <si>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</si>
  <si>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</si>
  <si>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</si>
  <si>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</si>
  <si>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</si>
  <si>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</si>
  <si>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</si>
  <si>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</si>
  <si>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</si>
  <si>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</si>
  <si>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</si>
  <si>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</si>
  <si>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</si>
  <si>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</si>
  <si>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</si>
  <si>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</si>
  <si>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</si>
  <si>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</si>
  <si>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</si>
  <si>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</si>
  <si>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</si>
  <si>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</si>
  <si>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</si>
  <si>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</si>
  <si>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</si>
  <si>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</si>
  <si>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</si>
  <si>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</si>
  <si>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</si>
  <si>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</si>
  <si>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</si>
  <si>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</si>
  <si>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</si>
  <si>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</si>
  <si>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</si>
  <si>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</si>
  <si>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</si>
  <si>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</si>
  <si>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</si>
  <si>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</si>
  <si>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</si>
  <si>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</si>
  <si>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</si>
  <si>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</si>
  <si>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</si>
  <si>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</si>
  <si>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</si>
  <si>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</si>
  <si>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</si>
  <si>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</si>
  <si>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</si>
  <si>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</si>
  <si>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</si>
  <si>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</si>
  <si>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</si>
  <si>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</si>
  <si>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</si>
  <si>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</si>
  <si>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</si>
  <si>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</si>
  <si>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</si>
  <si>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</si>
  <si>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</si>
  <si>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</si>
  <si>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</si>
  <si>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</si>
  <si>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</si>
  <si>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</si>
  <si>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</si>
  <si>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</si>
  <si>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</si>
  <si>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</si>
  <si>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</si>
  <si>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</si>
  <si>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</si>
  <si>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</si>
  <si>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</si>
  <si>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</si>
  <si>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</si>
  <si>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</si>
  <si>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</si>
  <si>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</si>
  <si>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</si>
  <si>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</si>
  <si>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</si>
  <si>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</si>
  <si>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</si>
  <si>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</si>
  <si>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</si>
  <si>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</si>
  <si>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</si>
  <si>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</si>
  <si>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</si>
  <si>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</si>
  <si>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</si>
  <si>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</si>
  <si>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</si>
  <si>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</si>
  <si>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</si>
  <si>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</si>
  <si>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</si>
  <si>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</si>
  <si>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</si>
  <si>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</si>
  <si>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</si>
  <si>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</si>
  <si>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</si>
  <si>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</si>
  <si>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</si>
  <si>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</si>
  <si>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</si>
  <si>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</si>
  <si>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</si>
  <si>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</si>
  <si>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</si>
  <si>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</si>
  <si>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</si>
  <si>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</si>
  <si>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</si>
  <si>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</si>
  <si>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</si>
  <si>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</si>
  <si>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</si>
  <si>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</si>
  <si>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</si>
  <si>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</si>
  <si>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</si>
  <si>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</si>
  <si>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</si>
  <si>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</si>
  <si>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</si>
  <si>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</si>
  <si>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</si>
  <si>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</si>
  <si>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</si>
  <si>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</si>
  <si>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</si>
  <si>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</si>
  <si>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</si>
  <si>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</si>
  <si>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</si>
  <si>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</si>
  <si>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</si>
  <si>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</si>
  <si>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</si>
  <si>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</si>
  <si>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</si>
  <si>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</si>
  <si>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</si>
  <si>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</si>
  <si>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</si>
  <si>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</si>
  <si>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</si>
  <si>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</si>
  <si>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</si>
  <si>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</si>
  <si>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</si>
  <si>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</si>
  <si>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</si>
  <si>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</si>
  <si>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</si>
  <si>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</si>
  <si>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</si>
  <si>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</si>
  <si>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</si>
  <si>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</si>
  <si>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</si>
  <si>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</si>
  <si>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</si>
  <si>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</si>
  <si>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</si>
  <si>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</si>
  <si>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</si>
  <si>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</si>
  <si>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</si>
  <si>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</si>
  <si>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</si>
  <si>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</si>
  <si>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</si>
  <si>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</si>
  <si>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</si>
  <si>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</si>
  <si>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</si>
  <si>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</si>
  <si>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</si>
  <si>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</si>
  <si>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</si>
  <si>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</si>
  <si>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</si>
  <si>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</si>
  <si>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</si>
  <si>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</si>
  <si>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</si>
  <si>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</si>
  <si>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</si>
  <si>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</si>
  <si>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</si>
  <si>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</si>
  <si>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</si>
  <si>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</si>
  <si>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</si>
  <si>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</si>
  <si>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</si>
  <si>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</si>
  <si>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</si>
  <si>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</si>
  <si>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</si>
  <si>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</si>
  <si>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</si>
  <si>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</si>
  <si>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</si>
  <si>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</si>
  <si>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</si>
  <si>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</si>
  <si>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</si>
  <si>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</si>
  <si>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</si>
  <si>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</si>
  <si>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</si>
  <si>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</si>
  <si>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</si>
  <si>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</si>
  <si>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</si>
  <si>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</si>
  <si>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</si>
  <si>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</si>
  <si>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</si>
  <si>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</si>
  <si>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</si>
  <si>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</si>
  <si>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</si>
  <si>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</si>
  <si>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</si>
  <si>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</si>
  <si>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</si>
  <si>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</si>
  <si>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</si>
  <si>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</si>
  <si>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</si>
  <si>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</si>
  <si>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</si>
  <si>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</si>
  <si>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</si>
  <si>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</si>
  <si>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</si>
  <si>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</si>
  <si>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</si>
  <si>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</si>
  <si>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</si>
  <si>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</si>
  <si>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</si>
  <si>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</si>
  <si>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</si>
  <si>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</si>
  <si>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</si>
  <si>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</si>
  <si>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</si>
  <si>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</si>
  <si>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</si>
  <si>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</si>
  <si>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</si>
  <si>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</si>
  <si>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</si>
  <si>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</si>
  <si>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</si>
  <si>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</si>
  <si>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</si>
  <si>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</si>
  <si>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</si>
  <si>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</si>
  <si>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</si>
  <si>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</si>
  <si>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</si>
  <si>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</si>
  <si>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</si>
  <si>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</si>
  <si>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</si>
  <si>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</si>
  <si>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</si>
  <si>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</si>
  <si>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</si>
  <si>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</si>
  <si>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</si>
  <si>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</si>
  <si>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</si>
  <si>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</si>
  <si>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</si>
  <si>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</si>
  <si>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</si>
  <si>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</si>
  <si>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</si>
  <si>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</si>
  <si>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</si>
  <si>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</si>
  <si>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</si>
  <si>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</si>
  <si>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</si>
  <si>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</si>
  <si>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</si>
  <si>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</si>
  <si>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</si>
  <si>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</si>
  <si>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</si>
  <si>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</si>
  <si>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</si>
  <si>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</si>
  <si>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</si>
  <si>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</si>
  <si>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</si>
  <si>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</si>
  <si>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</si>
  <si>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</si>
  <si>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</si>
  <si>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</si>
  <si>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</si>
  <si>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</si>
  <si>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</si>
  <si>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</si>
  <si>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</si>
  <si>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</si>
  <si>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</si>
  <si>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</si>
  <si>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</si>
  <si>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</si>
  <si>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</si>
  <si>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</si>
  <si>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</si>
  <si>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</si>
  <si>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</si>
  <si>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</si>
  <si>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</si>
  <si>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</si>
  <si>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</si>
  <si>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</si>
  <si>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</si>
  <si>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</si>
  <si>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</si>
  <si>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</si>
  <si>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</si>
  <si>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</si>
  <si>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</si>
  <si>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</si>
  <si>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</si>
  <si>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</si>
  <si>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</si>
  <si>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</si>
  <si>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</si>
  <si>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</si>
  <si>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</si>
  <si>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</si>
  <si>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</si>
  <si>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</si>
  <si>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</si>
  <si>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</si>
  <si>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</si>
  <si>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</si>
  <si>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</si>
  <si>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</si>
  <si>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</si>
  <si>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</si>
  <si>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</si>
  <si>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</si>
  <si>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</si>
  <si>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</si>
  <si>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</si>
  <si>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</si>
  <si>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</si>
  <si>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</si>
  <si>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</si>
  <si>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</si>
  <si>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</si>
  <si>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</si>
  <si>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</si>
  <si>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</si>
  <si>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</si>
  <si>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</si>
  <si>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</si>
  <si>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</si>
  <si>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</si>
  <si>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</si>
  <si>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</si>
  <si>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</si>
  <si>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</si>
  <si>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</si>
  <si>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</si>
  <si>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</si>
  <si>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</si>
  <si>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</si>
  <si>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</si>
  <si>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</si>
  <si>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</si>
  <si>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</si>
  <si>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</si>
  <si>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</si>
  <si>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</si>
  <si>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</si>
  <si>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</si>
  <si>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</si>
  <si>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</si>
  <si>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</si>
  <si>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</si>
  <si>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</si>
  <si>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</si>
  <si>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</si>
  <si>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</si>
  <si>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</si>
  <si>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</si>
  <si>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</si>
  <si>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</si>
  <si>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</si>
  <si>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</si>
  <si>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</si>
  <si>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</si>
  <si>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</si>
  <si>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</si>
  <si>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</si>
  <si>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</si>
  <si>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</si>
  <si>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</si>
  <si>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</si>
  <si>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</si>
  <si>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</si>
  <si>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</si>
  <si>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</si>
  <si>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</si>
  <si>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</si>
  <si>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</si>
  <si>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</si>
  <si>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</si>
  <si>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</si>
  <si>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</si>
  <si>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</si>
  <si>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</si>
  <si>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</si>
  <si>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</si>
  <si>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</si>
  <si>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</si>
  <si>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</si>
  <si>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</si>
  <si>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</si>
  <si>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</si>
  <si>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</si>
  <si>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</si>
  <si>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</si>
  <si>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</si>
  <si>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</si>
  <si>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</si>
  <si>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</si>
  <si>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</si>
  <si>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</si>
  <si>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</si>
  <si>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</si>
  <si>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</si>
  <si>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</si>
  <si>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</si>
  <si>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</si>
  <si>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</si>
  <si>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</si>
  <si>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</si>
  <si>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</si>
  <si>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</si>
  <si>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</si>
  <si>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</si>
  <si>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</si>
  <si>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</si>
  <si>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</si>
  <si>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</si>
  <si>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</si>
  <si>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</si>
  <si>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</si>
  <si>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</si>
  <si>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</si>
  <si>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</si>
  <si>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</si>
  <si>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</si>
  <si>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</si>
  <si>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</si>
  <si>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</si>
  <si>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</si>
  <si>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</si>
  <si>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</si>
  <si>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</si>
  <si>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</si>
  <si>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</si>
  <si>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</si>
  <si>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</si>
  <si>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</si>
  <si>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</si>
  <si>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</si>
  <si>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</si>
  <si>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</si>
  <si>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</si>
  <si>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</si>
  <si>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</si>
  <si>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</si>
  <si>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</si>
  <si>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</si>
  <si>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</si>
  <si>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</si>
  <si>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</si>
  <si>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</si>
  <si>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</si>
  <si>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</si>
  <si>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</si>
  <si>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</si>
  <si>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</si>
  <si>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</si>
  <si>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</si>
  <si>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</si>
  <si>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</si>
  <si>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</si>
  <si>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</si>
  <si>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</si>
  <si>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</si>
  <si>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</si>
  <si>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</si>
  <si>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</si>
  <si>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</si>
  <si>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</si>
  <si>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</si>
  <si>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</si>
  <si>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</si>
  <si>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</si>
  <si>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</si>
  <si>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</si>
  <si>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</si>
  <si>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</si>
  <si>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</si>
  <si>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</si>
  <si>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</si>
  <si>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</si>
  <si>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</si>
  <si>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</si>
  <si>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</si>
  <si>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</si>
  <si>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</si>
  <si>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</si>
  <si>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</si>
  <si>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</si>
  <si>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</si>
  <si>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</si>
  <si>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</si>
  <si>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</si>
  <si>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</si>
  <si>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</si>
  <si>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</si>
  <si>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</si>
  <si>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</si>
  <si>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</si>
  <si>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</si>
  <si>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</si>
  <si>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</si>
  <si>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</si>
  <si>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</si>
  <si>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</si>
  <si>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</si>
  <si>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</si>
  <si>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</si>
  <si>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</si>
  <si>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</si>
  <si>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</si>
  <si>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</si>
  <si>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</si>
  <si>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</si>
  <si>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</si>
  <si>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</si>
  <si>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</si>
  <si>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</si>
  <si>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</si>
  <si>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</si>
  <si>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</si>
  <si>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</si>
  <si>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</si>
  <si>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</si>
  <si>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</si>
  <si>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</si>
  <si>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</si>
  <si>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</si>
  <si>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</si>
  <si>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</si>
  <si>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</si>
  <si>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</si>
  <si>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</si>
  <si>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</si>
  <si>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</si>
  <si>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</si>
  <si>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</si>
  <si>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</si>
  <si>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</si>
  <si>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</si>
  <si>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</si>
  <si>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</si>
  <si>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</si>
  <si>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</si>
  <si>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</si>
  <si>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</si>
  <si>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</si>
  <si>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</si>
  <si>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</si>
  <si>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</si>
  <si>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</si>
  <si>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</si>
  <si>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</si>
  <si>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</si>
  <si>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</si>
  <si>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</si>
  <si>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</si>
  <si>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</si>
  <si>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</si>
  <si>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</si>
  <si>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</si>
  <si>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</si>
  <si>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</si>
  <si>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</si>
  <si>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</si>
  <si>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</si>
  <si>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</si>
  <si>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</si>
  <si>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</si>
  <si>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</si>
  <si>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</si>
  <si>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</si>
  <si>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</si>
  <si>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</si>
  <si>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</si>
  <si>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</si>
  <si>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</si>
  <si>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</si>
  <si>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</si>
  <si>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</si>
  <si>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</si>
  <si>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</si>
  <si>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</si>
  <si>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</si>
  <si>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</si>
  <si>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</si>
  <si>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</si>
  <si>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</si>
  <si>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</si>
  <si>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</si>
  <si>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</si>
  <si>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</si>
  <si>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</si>
  <si>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</si>
  <si>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</si>
  <si>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</si>
  <si>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</si>
  <si>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</si>
  <si>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</si>
  <si>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</si>
  <si>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</si>
  <si>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</si>
  <si>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</si>
  <si>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</si>
  <si>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</si>
  <si>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</si>
  <si>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</si>
  <si>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</si>
  <si>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</si>
  <si>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</si>
  <si>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</si>
  <si>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</si>
  <si>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</si>
  <si>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</si>
  <si>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</si>
  <si>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</si>
  <si>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</si>
  <si>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</si>
  <si>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</si>
  <si>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</si>
  <si>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</si>
  <si>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</si>
  <si>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</si>
  <si>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</si>
  <si>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</si>
  <si>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</si>
  <si>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</si>
  <si>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</si>
  <si>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</si>
  <si>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</si>
  <si>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</si>
  <si>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</si>
  <si>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</si>
  <si>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</si>
  <si>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</si>
  <si>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</si>
  <si>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</si>
  <si>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</si>
  <si>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</si>
  <si>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</si>
  <si>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</si>
  <si>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</si>
  <si>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</si>
  <si>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</si>
  <si>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</si>
  <si>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</si>
  <si>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</si>
  <si>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</si>
  <si>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</si>
  <si>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</si>
  <si>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</si>
  <si>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</si>
  <si>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</si>
  <si>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</si>
  <si>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</si>
  <si>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</si>
  <si>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</si>
  <si>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</si>
  <si>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</si>
  <si>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</si>
  <si>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</si>
  <si>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</si>
  <si>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</si>
  <si>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</si>
  <si>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</si>
  <si>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</si>
  <si>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</si>
  <si>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</si>
  <si>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</si>
  <si>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</si>
  <si>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</si>
  <si>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</si>
  <si>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</si>
  <si>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</si>
  <si>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</si>
  <si>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</si>
  <si>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</si>
  <si>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</si>
  <si>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</si>
  <si>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</si>
  <si>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</si>
  <si>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</si>
  <si>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</si>
  <si>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</si>
  <si>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</si>
  <si>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</si>
  <si>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</si>
  <si>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</si>
  <si>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</si>
  <si>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</si>
  <si>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</si>
  <si>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</si>
  <si>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</si>
  <si>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</si>
  <si>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</si>
  <si>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</si>
  <si>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</si>
  <si>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</si>
  <si>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</si>
  <si>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</si>
  <si>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</si>
  <si>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</si>
  <si>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</si>
  <si>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</si>
  <si>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</si>
  <si>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</si>
  <si>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</si>
  <si>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</si>
  <si>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</si>
  <si>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</si>
  <si>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</si>
  <si>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</si>
  <si>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</si>
  <si>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</si>
  <si>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</si>
  <si>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</si>
  <si>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</si>
  <si>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</si>
  <si>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</si>
  <si>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</si>
  <si>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</si>
  <si>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</si>
  <si>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</si>
  <si>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</si>
  <si>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</si>
  <si>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</si>
  <si>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</si>
  <si>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</si>
  <si>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</si>
  <si>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</si>
  <si>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</si>
  <si>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</si>
  <si>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</si>
  <si>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</si>
  <si>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</si>
  <si>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</si>
  <si>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</si>
  <si>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</si>
  <si>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</si>
  <si>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</si>
  <si>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</si>
  <si>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</si>
  <si>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</si>
  <si>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</si>
  <si>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</si>
  <si>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</si>
  <si>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</si>
  <si>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</si>
  <si>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</si>
  <si>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</si>
  <si>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</si>
  <si>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</si>
  <si>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</si>
  <si>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</si>
  <si>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</si>
  <si>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</si>
  <si>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</si>
  <si>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</si>
  <si>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</si>
  <si>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</si>
  <si>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</si>
  <si>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</si>
  <si>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</si>
  <si>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</si>
  <si>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</si>
  <si>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</si>
  <si>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</si>
  <si>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</si>
  <si>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</si>
  <si>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</si>
  <si>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</si>
  <si>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</si>
  <si>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</si>
  <si>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</si>
  <si>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</si>
  <si>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</si>
  <si>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</si>
  <si>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</si>
  <si>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</si>
  <si>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</si>
  <si>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</si>
  <si>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</si>
  <si>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</si>
  <si>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</si>
  <si>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</si>
  <si>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</si>
  <si>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</si>
  <si>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</si>
  <si>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</si>
  <si>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</si>
  <si>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</si>
  <si>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</si>
  <si>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</si>
  <si>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</si>
  <si>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</si>
  <si>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</si>
  <si>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</si>
  <si>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</si>
  <si>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</si>
  <si>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</si>
  <si>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</si>
  <si>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</si>
  <si>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</si>
  <si>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</si>
  <si>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</si>
  <si>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</si>
  <si>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</si>
  <si>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</si>
  <si>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</si>
  <si>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</si>
  <si>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</si>
  <si>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</si>
  <si>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</si>
  <si>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</si>
  <si>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</si>
  <si>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</si>
  <si>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</si>
  <si>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</si>
  <si>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</si>
  <si>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</si>
  <si>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</si>
  <si>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</si>
  <si>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</si>
  <si>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</si>
  <si>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</si>
  <si>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</si>
  <si>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</si>
  <si>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</si>
  <si>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</si>
  <si>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</si>
  <si>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</si>
  <si>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</si>
  <si>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</si>
  <si>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</si>
  <si>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</si>
  <si>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</si>
  <si>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</si>
  <si>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</si>
  <si>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</si>
  <si>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</si>
  <si>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</si>
  <si>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</si>
  <si>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</si>
  <si>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</si>
  <si>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</si>
  <si>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</si>
  <si>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</si>
  <si>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</si>
  <si>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</si>
  <si>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</si>
  <si>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</si>
  <si>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</si>
  <si>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</si>
  <si>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</si>
  <si>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</si>
  <si>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</si>
  <si>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</si>
  <si>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</si>
  <si>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</si>
  <si>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</si>
  <si>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</si>
  <si>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</si>
  <si>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</si>
  <si>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</si>
  <si>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</si>
  <si>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</si>
  <si>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</si>
  <si>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</si>
  <si>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</si>
  <si>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</si>
  <si>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</si>
  <si>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</si>
  <si>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</si>
  <si>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</si>
  <si>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</si>
  <si>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</si>
  <si>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</si>
  <si>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</si>
  <si>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</si>
  <si>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</si>
  <si>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</si>
  <si>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</si>
  <si>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</si>
  <si>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</si>
  <si>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</si>
  <si>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</si>
  <si>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</si>
  <si>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</si>
  <si>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</si>
  <si>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</si>
  <si>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</si>
  <si>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</si>
  <si>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</si>
  <si>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</si>
  <si>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</si>
  <si>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</si>
  <si>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</si>
  <si>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</si>
  <si>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</si>
  <si>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</si>
  <si>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</si>
  <si>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</si>
  <si>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</si>
  <si>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</si>
  <si>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</si>
  <si>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</si>
  <si>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</si>
  <si>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</si>
  <si>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</si>
  <si>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</si>
  <si>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</si>
  <si>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</si>
  <si>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</si>
  <si>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</si>
  <si>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</si>
  <si>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</si>
  <si>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</si>
  <si>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</si>
  <si>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</si>
  <si>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</si>
  <si>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</si>
  <si>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</si>
  <si>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</si>
  <si>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</si>
  <si>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</si>
  <si>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</si>
  <si>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</si>
  <si>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</si>
  <si>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</si>
  <si>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</si>
  <si>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</si>
  <si>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</si>
  <si>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</si>
  <si>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</si>
  <si>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</si>
  <si>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</si>
  <si>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</si>
  <si>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</si>
  <si>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</si>
  <si>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</si>
  <si>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</si>
  <si>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</si>
  <si>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</si>
  <si>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</si>
  <si>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</si>
  <si>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</si>
  <si>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</si>
  <si>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</si>
  <si>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</si>
  <si>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</si>
  <si>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</si>
  <si>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</si>
  <si>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</si>
  <si>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</si>
  <si>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</si>
  <si>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</si>
  <si>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</si>
  <si>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</si>
  <si>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</si>
  <si>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</si>
  <si>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</si>
  <si>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</si>
  <si>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</si>
  <si>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</si>
  <si>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</si>
  <si>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</si>
  <si>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</si>
  <si>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</si>
  <si>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</si>
  <si>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</si>
  <si>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</si>
  <si>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</si>
  <si>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</si>
  <si>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</si>
  <si>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</si>
  <si>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</si>
  <si>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</si>
  <si>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</si>
  <si>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</si>
  <si>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</si>
  <si>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</si>
  <si>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</si>
  <si>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</si>
  <si>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</si>
  <si>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</si>
  <si>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</si>
  <si>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</si>
  <si>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</si>
  <si>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</si>
  <si>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</si>
  <si>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</si>
  <si>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</si>
  <si>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</si>
  <si>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</si>
  <si>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</si>
  <si>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</si>
  <si>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</si>
  <si>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</si>
  <si>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</si>
  <si>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</si>
  <si>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</si>
  <si>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</si>
  <si>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</si>
  <si>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</si>
  <si>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</si>
  <si>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</si>
  <si>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</si>
  <si>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</si>
  <si>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</si>
  <si>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</si>
  <si>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</si>
  <si>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</si>
  <si>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</si>
  <si>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</si>
  <si>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</si>
  <si>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</si>
  <si>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</si>
  <si>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</si>
  <si>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</si>
  <si>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</si>
  <si>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</si>
  <si>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</si>
  <si>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</si>
  <si>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</si>
  <si>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</si>
  <si>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</si>
  <si>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</si>
  <si>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</si>
  <si>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</si>
  <si>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</si>
  <si>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</si>
  <si>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</si>
  <si>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</si>
  <si>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</si>
  <si>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</si>
  <si>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</si>
  <si>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</si>
  <si>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</si>
  <si>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</si>
  <si>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</si>
  <si>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</si>
  <si>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</si>
  <si>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</si>
  <si>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</si>
  <si>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</si>
  <si>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</si>
  <si>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</si>
  <si>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</si>
  <si>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</si>
  <si>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</si>
  <si>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</si>
  <si>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</si>
  <si>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</si>
  <si>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</si>
  <si>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</si>
  <si>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</si>
  <si>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</si>
  <si>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</si>
  <si>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</si>
  <si>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</si>
  <si>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</si>
  <si>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</si>
  <si>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</si>
  <si>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</si>
  <si>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</si>
  <si>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</si>
  <si>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</si>
  <si>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</si>
  <si>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</si>
  <si>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</si>
  <si>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</si>
  <si>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</si>
  <si>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</si>
  <si>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</si>
  <si>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</si>
  <si>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</si>
  <si>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</si>
  <si>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</si>
  <si>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</si>
  <si>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</si>
  <si>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</si>
  <si>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</si>
  <si>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</si>
  <si>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</si>
  <si>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</si>
  <si>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</si>
  <si>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</si>
  <si>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</si>
  <si>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</si>
  <si>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</si>
  <si>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</si>
  <si>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</si>
  <si>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</si>
  <si>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</si>
  <si>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</si>
  <si>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</si>
  <si>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</si>
  <si>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</si>
  <si>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</si>
  <si>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</si>
  <si>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</si>
  <si>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</si>
  <si>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</si>
  <si>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</si>
  <si>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</si>
  <si>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</si>
  <si>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</si>
  <si>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</si>
  <si>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</si>
  <si>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</si>
  <si>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</si>
  <si>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</si>
  <si>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</si>
  <si>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</si>
  <si>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</si>
  <si>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</si>
  <si>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</si>
  <si>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</si>
  <si>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</si>
  <si>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</si>
  <si>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</si>
  <si>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</si>
  <si>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</si>
  <si>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</si>
  <si>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</si>
  <si>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</si>
  <si>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</si>
  <si>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</si>
  <si>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</si>
  <si>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</si>
  <si>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</si>
  <si>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</si>
  <si>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</si>
  <si>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</si>
  <si>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</si>
  <si>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</si>
  <si>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</si>
  <si>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</si>
  <si>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</si>
  <si>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</si>
  <si>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</si>
  <si>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</si>
  <si>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</si>
  <si>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</si>
  <si>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</si>
  <si>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</si>
  <si>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</si>
  <si>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</si>
  <si>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</si>
  <si>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</si>
  <si>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</si>
  <si>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</si>
  <si>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</si>
  <si>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</si>
  <si>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</si>
  <si>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</si>
  <si>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</si>
  <si>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</si>
  <si>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</si>
  <si>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</si>
  <si>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</si>
  <si>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</si>
  <si>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</si>
  <si>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</si>
  <si>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</si>
  <si>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</si>
  <si>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</si>
  <si>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</si>
  <si>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</si>
  <si>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</si>
  <si>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</si>
  <si>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</si>
  <si>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</si>
  <si>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</si>
  <si>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</si>
  <si>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</si>
  <si>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</si>
  <si>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</si>
  <si>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</si>
  <si>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</si>
  <si>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</si>
  <si>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</si>
  <si>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</si>
  <si>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</si>
  <si>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</si>
  <si>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</si>
  <si>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</si>
  <si>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</si>
  <si>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</si>
  <si>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</si>
  <si>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</si>
  <si>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</si>
  <si>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</si>
  <si>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</si>
  <si>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</si>
  <si>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</si>
  <si>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</si>
  <si>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</si>
  <si>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</si>
  <si>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</si>
  <si>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</si>
  <si>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</si>
  <si>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</si>
  <si>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</si>
  <si>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</si>
  <si>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</si>
  <si>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</si>
  <si>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</si>
  <si>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</si>
  <si>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</si>
  <si>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</si>
  <si>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</si>
  <si>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</si>
  <si>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</si>
  <si>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</si>
  <si>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</si>
  <si>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</si>
  <si>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</si>
  <si>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</si>
  <si>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</si>
  <si>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</si>
  <si>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</si>
  <si>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</si>
  <si>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</si>
  <si>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</si>
  <si>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</si>
  <si>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</si>
  <si>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</si>
  <si>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</si>
  <si>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</si>
  <si>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</si>
  <si>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</si>
  <si>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</si>
  <si>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</si>
  <si>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</si>
  <si>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</si>
  <si>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</si>
  <si>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</si>
  <si>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</si>
  <si>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</si>
  <si>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</si>
  <si>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</si>
  <si>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</si>
  <si>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</si>
  <si>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</si>
  <si>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</si>
  <si>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</si>
  <si>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</si>
  <si>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</si>
  <si>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</si>
  <si>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</si>
  <si>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</si>
  <si>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</si>
  <si>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</si>
  <si>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</si>
  <si>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</si>
  <si>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</si>
  <si>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</si>
  <si>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</si>
  <si>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</si>
  <si>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</si>
  <si>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</si>
  <si>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</si>
  <si>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</si>
  <si>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</si>
  <si>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</si>
  <si>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</si>
  <si>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</si>
  <si>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</si>
  <si>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</si>
  <si>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</si>
  <si>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</si>
  <si>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</si>
  <si>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</si>
  <si>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</si>
  <si>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</si>
  <si>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</si>
  <si>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</si>
  <si>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</si>
  <si>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</si>
  <si>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</si>
  <si>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</si>
  <si>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</si>
  <si>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</si>
  <si>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</si>
  <si>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</si>
  <si>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</si>
  <si>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</si>
  <si>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</si>
  <si>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</si>
  <si>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</si>
  <si>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</si>
  <si>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</si>
  <si>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</si>
  <si>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</si>
  <si>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</si>
  <si>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</si>
  <si>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</si>
  <si>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</si>
  <si>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</si>
  <si>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</si>
  <si>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</si>
  <si>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</si>
  <si>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</si>
  <si>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</si>
  <si>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</si>
  <si>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</si>
  <si>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</si>
  <si>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</si>
  <si>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</si>
  <si>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</si>
  <si>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</si>
  <si>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</si>
  <si>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</si>
  <si>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</si>
  <si>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</si>
  <si>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</si>
  <si>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</si>
  <si>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</si>
  <si>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</si>
  <si>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</si>
  <si>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</si>
  <si>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</si>
  <si>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</si>
  <si>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</si>
  <si>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</si>
  <si>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</si>
  <si>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</si>
  <si>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</si>
  <si>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</si>
  <si>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</si>
  <si>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</si>
  <si>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</si>
  <si>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</si>
  <si>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</si>
  <si>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</si>
  <si>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</si>
  <si>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</si>
  <si>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</si>
  <si>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</si>
  <si>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</si>
  <si>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</si>
  <si>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</si>
  <si>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</si>
  <si>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</si>
  <si>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</si>
  <si>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</si>
  <si>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</si>
  <si>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</si>
  <si>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</si>
  <si>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</si>
  <si>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</si>
  <si>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</si>
  <si>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</si>
  <si>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</si>
  <si>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</si>
  <si>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</si>
  <si>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</si>
  <si>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</si>
  <si>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</si>
  <si>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</si>
  <si>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</si>
  <si>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</si>
  <si>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</si>
  <si>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</si>
  <si>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</si>
  <si>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</si>
  <si>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</si>
  <si>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</si>
  <si>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</si>
  <si>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</si>
  <si>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</si>
  <si>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</si>
  <si>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</si>
  <si>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</si>
  <si>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</si>
  <si>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</si>
  <si>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</si>
  <si>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</si>
  <si>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</si>
  <si>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</si>
  <si>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</si>
  <si>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</si>
  <si>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</si>
  <si>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</si>
  <si>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</si>
  <si>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</si>
  <si>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</si>
  <si>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</si>
  <si>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</si>
  <si>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</si>
  <si>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</si>
  <si>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</si>
  <si>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</si>
  <si>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</si>
  <si>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</si>
  <si>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</si>
  <si>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</si>
  <si>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</si>
  <si>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</si>
  <si>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</si>
  <si>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</si>
  <si>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</si>
  <si>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</si>
  <si>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</si>
  <si>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</si>
  <si>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</si>
  <si>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</si>
  <si>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</si>
  <si>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</si>
  <si>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</si>
  <si>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</si>
  <si>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</si>
  <si>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</si>
  <si>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</si>
  <si>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</si>
  <si>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</si>
  <si>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</si>
  <si>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</si>
  <si>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</si>
  <si>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</si>
  <si>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</si>
  <si>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</si>
  <si>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</si>
  <si>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</si>
  <si>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</si>
  <si>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</si>
  <si>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</si>
  <si>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</si>
  <si>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</si>
  <si>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</si>
  <si>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</si>
  <si>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</si>
  <si>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</si>
  <si>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</si>
  <si>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</si>
  <si>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</si>
  <si>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</si>
  <si>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</si>
  <si>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</si>
  <si>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</si>
  <si>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</si>
  <si>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</si>
  <si>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</si>
  <si>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</si>
  <si>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</si>
  <si>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</si>
  <si>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</si>
  <si>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</si>
  <si>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</si>
  <si>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</si>
  <si>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</si>
  <si>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</si>
  <si>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</si>
  <si>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</si>
  <si>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</si>
  <si>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</si>
  <si>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</si>
  <si>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</si>
  <si>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</si>
  <si>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</si>
  <si>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</si>
  <si>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</si>
  <si>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</si>
  <si>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</si>
  <si>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</si>
  <si>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</si>
  <si>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</si>
  <si>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</si>
  <si>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</si>
  <si>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</si>
  <si>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</si>
  <si>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</si>
  <si>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</si>
  <si>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</si>
  <si>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</si>
  <si>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</si>
  <si>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</si>
  <si>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</si>
  <si>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</si>
  <si>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</si>
  <si>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</si>
  <si>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</si>
  <si>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</si>
  <si>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</si>
  <si>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</si>
  <si>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</si>
  <si>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</si>
  <si>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</si>
  <si>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</si>
  <si>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</si>
  <si>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</si>
  <si>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</si>
  <si>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</si>
  <si>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</si>
  <si>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</si>
  <si>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</si>
  <si>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</si>
  <si>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</si>
  <si>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</si>
  <si>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</si>
  <si>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</si>
  <si>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</si>
  <si>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</si>
  <si>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</si>
  <si>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</si>
  <si>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</si>
  <si>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</si>
  <si>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</si>
  <si>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</si>
  <si>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</si>
  <si>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</si>
  <si>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</si>
  <si>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</si>
  <si>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</si>
  <si>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</si>
  <si>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</si>
  <si>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</si>
  <si>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</si>
  <si>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</si>
  <si>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</si>
  <si>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</si>
  <si>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</si>
  <si>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</si>
  <si>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</si>
  <si>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</si>
  <si>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</si>
  <si>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</si>
  <si>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</si>
  <si>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</si>
  <si>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</si>
  <si>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</si>
  <si>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</si>
  <si>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</si>
  <si>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</si>
  <si>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</si>
  <si>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</si>
  <si>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</si>
  <si>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</si>
  <si>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</si>
  <si>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</si>
  <si>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</si>
  <si>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</si>
  <si>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</si>
  <si>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</si>
  <si>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</si>
  <si>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</si>
  <si>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</si>
  <si>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</si>
  <si>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</si>
  <si>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</si>
  <si>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</si>
  <si>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</si>
  <si>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</si>
  <si>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</si>
  <si>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</si>
  <si>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</si>
  <si>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</si>
  <si>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</si>
  <si>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</si>
  <si>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</si>
  <si>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</si>
  <si>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</si>
  <si>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</si>
  <si>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</si>
  <si>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</si>
  <si>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</si>
  <si>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</si>
  <si>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</si>
  <si>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</si>
  <si>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</si>
  <si>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</si>
  <si>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</si>
  <si>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</si>
  <si>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</si>
  <si>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</si>
  <si>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</si>
  <si>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</si>
  <si>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</si>
  <si>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</si>
  <si>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</si>
  <si>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</si>
  <si>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</si>
  <si>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</si>
  <si>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</si>
  <si>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</si>
  <si>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</si>
  <si>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</si>
  <si>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</si>
  <si>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</si>
  <si>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</si>
  <si>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</si>
  <si>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</si>
  <si>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</si>
  <si>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</si>
  <si>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</si>
  <si>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</si>
  <si>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</si>
  <si>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</si>
  <si>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</si>
  <si>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</si>
  <si>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</si>
  <si>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</si>
  <si>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</si>
  <si>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</si>
  <si>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</si>
  <si>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</si>
  <si>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</si>
  <si>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</si>
  <si>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</si>
  <si>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</si>
  <si>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</si>
  <si>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</si>
  <si>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</si>
  <si>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</si>
  <si>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</si>
  <si>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</si>
  <si>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</si>
  <si>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</si>
  <si>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</si>
  <si>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</si>
  <si>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</si>
  <si>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</si>
  <si>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</si>
  <si>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</si>
  <si>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</si>
  <si>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</si>
  <si>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</si>
  <si>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</si>
  <si>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</si>
  <si>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</si>
  <si>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</si>
  <si>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</si>
  <si>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</si>
  <si>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</si>
  <si>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</si>
  <si>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</si>
  <si>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</si>
  <si>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</si>
  <si>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</si>
  <si>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</si>
  <si>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</si>
  <si>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</si>
  <si>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</si>
  <si>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</si>
  <si>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</si>
  <si>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</si>
  <si>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</si>
  <si>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</si>
  <si>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</si>
  <si>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</si>
  <si>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</si>
  <si>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</si>
  <si>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</si>
  <si>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</si>
  <si>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</si>
  <si>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</si>
  <si>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</si>
  <si>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</si>
  <si>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</si>
  <si>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</si>
  <si>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</si>
  <si>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</si>
  <si>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</si>
  <si>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</si>
  <si>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</si>
  <si>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</si>
  <si>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</si>
  <si>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</si>
  <si>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</si>
  <si>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</si>
  <si>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</si>
  <si>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</si>
  <si>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</si>
  <si>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</si>
  <si>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</si>
  <si>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</si>
  <si>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</si>
  <si>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</si>
  <si>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</si>
  <si>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</si>
  <si>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</si>
  <si>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</si>
  <si>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</si>
  <si>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</si>
  <si>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</si>
  <si>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</si>
  <si>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</si>
  <si>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</si>
  <si>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</si>
  <si>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</si>
  <si>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</si>
  <si>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</si>
  <si>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</si>
  <si>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</si>
  <si>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</si>
  <si>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</si>
  <si>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</si>
  <si>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</si>
  <si>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</si>
  <si>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</si>
  <si>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</si>
  <si>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</si>
  <si>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</si>
  <si>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</si>
  <si>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</si>
  <si>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</si>
  <si>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</si>
  <si>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</si>
  <si>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</si>
  <si>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</si>
  <si>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</si>
  <si>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</si>
  <si>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</si>
  <si>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</si>
  <si>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</si>
  <si>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</si>
  <si>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</si>
  <si>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</si>
  <si>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</si>
  <si>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</si>
  <si>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</si>
  <si>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</si>
  <si>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</si>
  <si>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</si>
  <si>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</si>
  <si>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</si>
  <si>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</si>
  <si>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</si>
  <si>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</si>
  <si>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</si>
  <si>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</si>
  <si>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</si>
  <si>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</si>
  <si>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</si>
  <si>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</si>
  <si>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</si>
  <si>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</si>
  <si>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</si>
  <si>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</si>
  <si>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</si>
  <si>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</si>
  <si>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</si>
  <si>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</si>
  <si>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</si>
  <si>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</si>
  <si>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</si>
  <si>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</si>
  <si>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</si>
  <si>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</si>
  <si>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</si>
  <si>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</si>
  <si>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</si>
  <si>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</si>
  <si>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</si>
  <si>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</si>
  <si>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</si>
  <si>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</si>
  <si>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</si>
  <si>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</si>
  <si>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</si>
  <si>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</si>
  <si>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</si>
  <si>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</si>
  <si>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</si>
  <si>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</si>
  <si>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</si>
  <si>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</si>
  <si>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</si>
  <si>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</si>
  <si>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</si>
  <si>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</si>
  <si>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</si>
  <si>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</si>
  <si>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</si>
  <si>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</si>
  <si>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</si>
  <si>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</si>
  <si>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</si>
  <si>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</si>
  <si>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</si>
  <si>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</si>
  <si>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</si>
  <si>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</si>
  <si>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</si>
  <si>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</si>
  <si>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</si>
  <si>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</si>
  <si>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</si>
  <si>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</si>
  <si>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</si>
  <si>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</si>
  <si>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</si>
  <si>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</si>
  <si>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</si>
  <si>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</si>
  <si>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</si>
  <si>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</si>
  <si>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</si>
  <si>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</si>
  <si>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</si>
  <si>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</si>
  <si>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</si>
  <si>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</si>
  <si>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</si>
  <si>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</si>
  <si>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</si>
  <si>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</si>
  <si>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</si>
  <si>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</si>
  <si>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</si>
  <si>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</si>
  <si>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</si>
  <si>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</si>
  <si>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</si>
  <si>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</si>
  <si>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</si>
  <si>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</si>
  <si>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</si>
  <si>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</si>
  <si>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</si>
  <si>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</si>
  <si>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</si>
  <si>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</si>
  <si>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</si>
  <si>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</si>
  <si>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</si>
  <si>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</si>
  <si>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</si>
  <si>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</si>
  <si>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</si>
  <si>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</si>
  <si>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</si>
  <si>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</si>
  <si>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</si>
  <si>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</si>
  <si>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</si>
  <si>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</si>
  <si>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</si>
  <si>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</si>
  <si>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</si>
  <si>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</si>
  <si>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</si>
  <si>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</si>
  <si>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</si>
  <si>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</si>
  <si>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</si>
  <si>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</si>
  <si>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</si>
  <si>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</si>
  <si>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</si>
  <si>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</si>
  <si>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</si>
  <si>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</si>
  <si>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</si>
  <si>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</si>
  <si>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</si>
  <si>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</si>
  <si>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</si>
  <si>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</si>
  <si>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</si>
  <si>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</si>
  <si>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</si>
  <si>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</si>
  <si>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</si>
  <si>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</si>
  <si>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</si>
  <si>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</si>
  <si>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</si>
  <si>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</si>
  <si>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</si>
  <si>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</si>
  <si>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</si>
  <si>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</si>
  <si>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</si>
  <si>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</si>
  <si>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</si>
  <si>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</si>
  <si>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</si>
  <si>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</si>
  <si>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</si>
  <si>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</si>
  <si>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</si>
  <si>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</si>
  <si>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</si>
  <si>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</si>
  <si>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</si>
  <si>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</si>
  <si>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</si>
  <si>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</si>
  <si>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</si>
  <si>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</si>
  <si>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</si>
  <si>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</si>
  <si>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</si>
  <si>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</si>
  <si>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</si>
  <si>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</si>
  <si>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</si>
  <si>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</si>
  <si>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</si>
  <si>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</si>
  <si>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</si>
  <si>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</si>
  <si>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</si>
  <si>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</si>
  <si>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</si>
  <si>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</si>
  <si>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</si>
  <si>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</si>
  <si>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</si>
  <si>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</si>
  <si>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</si>
  <si>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</si>
  <si>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</si>
  <si>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</si>
  <si>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</si>
  <si>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</si>
  <si>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</si>
  <si>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</si>
  <si>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</si>
  <si>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</si>
  <si>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</si>
  <si>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</si>
  <si>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</si>
  <si>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</si>
  <si>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</si>
  <si>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</si>
  <si>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</si>
  <si>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</si>
  <si>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</si>
  <si>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</si>
  <si>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</si>
  <si>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</si>
  <si>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</si>
  <si>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</si>
  <si>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</si>
  <si>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</si>
  <si>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</si>
  <si>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</si>
  <si>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</si>
  <si>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</si>
  <si>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</si>
  <si>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</si>
  <si>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</si>
  <si>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</si>
  <si>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</si>
  <si>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</si>
  <si>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</si>
  <si>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</si>
  <si>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</si>
  <si>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</si>
  <si>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</si>
  <si>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</si>
  <si>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</si>
  <si>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</si>
  <si>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</si>
  <si>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</si>
  <si>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</si>
  <si>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</si>
  <si>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</si>
  <si>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</si>
  <si>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</si>
  <si>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</si>
  <si>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</si>
  <si>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</si>
  <si>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</si>
  <si>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</si>
  <si>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</si>
  <si>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</si>
  <si>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</si>
  <si>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</si>
  <si>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</si>
  <si>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</si>
  <si>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</si>
  <si>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</si>
  <si>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</si>
  <si>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</si>
  <si>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</si>
  <si>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</si>
  <si>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</si>
  <si>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</si>
  <si>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</si>
  <si>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</si>
  <si>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</si>
  <si>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</si>
  <si>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</si>
  <si>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</si>
  <si>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</si>
  <si>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</si>
  <si>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</si>
  <si>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</si>
  <si>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</si>
  <si>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</si>
  <si>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</si>
  <si>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</si>
  <si>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</si>
  <si>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</si>
  <si>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</si>
  <si>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</si>
  <si>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</si>
  <si>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</si>
  <si>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</si>
  <si>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</si>
  <si>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</si>
  <si>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</si>
  <si>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</si>
  <si>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</si>
  <si>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</si>
  <si>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</si>
  <si>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</si>
  <si>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</si>
  <si>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</si>
  <si>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</si>
  <si>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</si>
  <si>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</si>
  <si>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</si>
  <si>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</si>
  <si>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</si>
  <si>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</si>
  <si>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</si>
  <si>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</si>
  <si>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</si>
  <si>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</si>
  <si>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</si>
  <si>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</si>
  <si>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</si>
  <si>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</si>
  <si>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</si>
  <si>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</si>
  <si>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</si>
  <si>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</si>
  <si>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</si>
  <si>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</si>
  <si>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</si>
  <si>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</si>
  <si>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</si>
  <si>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</si>
  <si>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</si>
  <si>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</si>
  <si>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</si>
  <si>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</si>
  <si>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</si>
  <si>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</si>
  <si>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</si>
  <si>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</si>
  <si>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</si>
  <si>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</si>
  <si>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</si>
  <si>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</si>
  <si>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</si>
  <si>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</si>
  <si>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</si>
  <si>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</si>
  <si>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</si>
  <si>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</si>
  <si>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</si>
  <si>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</si>
  <si>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</si>
  <si>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</si>
  <si>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</si>
  <si>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</si>
  <si>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</si>
  <si>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</si>
  <si>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</si>
  <si>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</si>
  <si>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</si>
  <si>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</si>
  <si>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</si>
  <si>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</si>
  <si>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</si>
  <si>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</si>
  <si>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</si>
  <si>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</si>
  <si>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</si>
  <si>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</si>
  <si>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</si>
  <si>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</si>
  <si>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</si>
  <si>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</si>
  <si>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</si>
  <si>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</si>
  <si>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</si>
  <si>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</si>
  <si>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</si>
  <si>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</si>
  <si>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</si>
  <si>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</si>
  <si>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</si>
  <si>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</si>
  <si>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</si>
  <si>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</si>
  <si>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</si>
  <si>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</si>
  <si>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</si>
  <si>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</si>
  <si>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</si>
  <si>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</si>
  <si>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</si>
  <si>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</si>
  <si>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</si>
  <si>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</si>
  <si>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</si>
  <si>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</si>
  <si>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</si>
  <si>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</si>
  <si>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</si>
  <si>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</si>
  <si>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</si>
  <si>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</si>
  <si>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</si>
  <si>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</si>
  <si>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</si>
  <si>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</si>
  <si>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</si>
  <si>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</si>
  <si>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</si>
  <si>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</si>
  <si>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</si>
  <si>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</si>
  <si>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</si>
  <si>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</si>
  <si>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</si>
  <si>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</si>
  <si>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</si>
  <si>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</si>
  <si>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</si>
  <si>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</si>
  <si>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</si>
  <si>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</si>
  <si>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</si>
  <si>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</si>
  <si>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</si>
  <si>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</si>
  <si>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</si>
  <si>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</si>
  <si>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</si>
  <si>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</si>
  <si>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</si>
  <si>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</si>
  <si>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</si>
  <si>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</si>
  <si>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</si>
  <si>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</si>
  <si>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</si>
  <si>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</si>
  <si>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</si>
  <si>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</si>
  <si>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</si>
  <si>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</si>
  <si>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</si>
  <si>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</si>
  <si>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</si>
  <si>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</si>
  <si>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</si>
  <si>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</si>
  <si>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</si>
  <si>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</si>
  <si>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</si>
  <si>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</si>
  <si>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</si>
  <si>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</si>
  <si>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</si>
  <si>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</si>
  <si>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</si>
  <si>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</si>
  <si>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</si>
  <si>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</si>
  <si>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</si>
  <si>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</si>
  <si>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</si>
  <si>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</si>
  <si>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</si>
  <si>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</si>
  <si>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</si>
  <si>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</si>
  <si>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</si>
  <si>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</si>
  <si>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</si>
  <si>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</si>
  <si>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</si>
  <si>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</si>
  <si>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</si>
  <si>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</si>
  <si>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</si>
  <si>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</si>
  <si>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</si>
  <si>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</si>
  <si>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</si>
  <si>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</si>
  <si>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</si>
  <si>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</si>
  <si>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</si>
  <si>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</si>
  <si>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</si>
  <si>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</si>
  <si>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</si>
  <si>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</si>
  <si>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</si>
  <si>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</si>
  <si>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</si>
  <si>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</si>
  <si>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</si>
  <si>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</si>
  <si>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</si>
  <si>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</si>
  <si>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</si>
  <si>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</si>
  <si>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</si>
  <si>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</si>
  <si>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</si>
  <si>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</si>
  <si>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</si>
  <si>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</si>
  <si>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</si>
  <si>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</si>
  <si>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</si>
  <si>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</si>
  <si>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</si>
  <si>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</si>
  <si>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</si>
  <si>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</si>
  <si>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</si>
  <si>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</si>
  <si>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</si>
  <si>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</si>
  <si>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</si>
  <si>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</si>
  <si>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</si>
  <si>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</si>
  <si>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</si>
  <si>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</si>
  <si>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</si>
  <si>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</si>
  <si>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</si>
  <si>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</si>
  <si>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</si>
  <si>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</si>
  <si>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</si>
  <si>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</si>
  <si>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</si>
  <si>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</si>
  <si>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</si>
  <si>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</si>
  <si>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</si>
  <si>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</si>
  <si>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</si>
  <si>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</si>
  <si>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</si>
  <si>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</si>
  <si>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</si>
  <si>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</si>
  <si>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</si>
  <si>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</si>
  <si>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</si>
  <si>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</si>
  <si>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</si>
  <si>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</si>
  <si>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</si>
  <si>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</si>
  <si>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</si>
  <si>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</si>
  <si>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</si>
  <si>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</si>
  <si>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</si>
  <si>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</si>
  <si>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</si>
  <si>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</si>
  <si>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</si>
  <si>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</si>
  <si>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</si>
  <si>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</si>
  <si>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</si>
  <si>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</si>
  <si>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</si>
  <si>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</si>
  <si>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</si>
  <si>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</si>
  <si>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</si>
  <si>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</si>
  <si>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</si>
  <si>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</si>
  <si>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</si>
  <si>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</si>
  <si>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</si>
  <si>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</si>
  <si>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</si>
  <si>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</si>
  <si>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</si>
  <si>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</si>
  <si>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</si>
  <si>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</si>
  <si>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</si>
  <si>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</si>
  <si>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</si>
  <si>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</si>
  <si>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</si>
  <si>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</si>
  <si>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</si>
  <si>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</si>
  <si>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</si>
  <si>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</si>
  <si>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</si>
  <si>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</si>
  <si>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</si>
  <si>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</si>
  <si>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</si>
  <si>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</si>
  <si>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</si>
  <si>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</si>
  <si>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</si>
  <si>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</si>
  <si>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</si>
  <si>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</si>
  <si>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</si>
  <si>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</si>
  <si>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</si>
  <si>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</si>
  <si>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</si>
  <si>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</si>
  <si>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</si>
  <si>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</si>
  <si>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</si>
  <si>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</si>
  <si>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</si>
  <si>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</si>
  <si>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</si>
  <si>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</si>
  <si>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</si>
  <si>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</si>
  <si>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</si>
  <si>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</si>
  <si>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</si>
  <si>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</si>
  <si>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</si>
  <si>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</si>
  <si>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</si>
  <si>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</si>
  <si>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</si>
  <si>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</si>
  <si>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</si>
  <si>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</si>
  <si>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</si>
  <si>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</si>
  <si>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</si>
  <si>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</si>
  <si>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</si>
  <si>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</si>
  <si>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</si>
  <si>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</si>
  <si>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</si>
  <si>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</si>
  <si>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</si>
  <si>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</si>
  <si>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</si>
  <si>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</si>
  <si>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</si>
  <si>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</si>
  <si>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</si>
  <si>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</si>
  <si>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</si>
  <si>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</si>
  <si>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</si>
  <si>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</si>
  <si>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</si>
  <si>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</si>
  <si>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</si>
  <si>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</si>
  <si>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</si>
  <si>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</si>
  <si>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</si>
  <si>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</si>
  <si>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</si>
  <si>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</si>
  <si>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</si>
  <si>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</si>
  <si>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</si>
  <si>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</si>
  <si>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</si>
  <si>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</si>
  <si>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</si>
  <si>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</si>
  <si>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</si>
  <si>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</si>
  <si>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</si>
  <si>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</si>
  <si>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</si>
  <si>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</si>
  <si>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</si>
  <si>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</si>
  <si>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</si>
  <si>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</si>
  <si>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</si>
  <si>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</si>
  <si>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</si>
  <si>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</si>
  <si>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</si>
  <si>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</si>
  <si>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</si>
  <si>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</si>
  <si>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</si>
  <si>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</si>
  <si>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</si>
  <si>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</si>
  <si>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</si>
  <si>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</si>
  <si>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</si>
  <si>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</si>
  <si>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</si>
  <si>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</si>
  <si>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</si>
  <si>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</si>
  <si>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</si>
  <si>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</si>
  <si>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</si>
  <si>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</si>
  <si>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</si>
  <si>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</si>
  <si>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</si>
  <si>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</si>
  <si>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</si>
  <si>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</si>
  <si>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</si>
  <si>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</si>
  <si>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</si>
  <si>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</si>
  <si>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</si>
  <si>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</si>
  <si>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</si>
  <si>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</si>
  <si>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</si>
  <si>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</si>
  <si>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</si>
  <si>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</si>
  <si>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</si>
  <si>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</si>
  <si>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</si>
  <si>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</si>
  <si>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</si>
  <si>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</si>
  <si>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</si>
  <si>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</si>
  <si>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</si>
  <si>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</si>
  <si>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</si>
  <si>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</si>
  <si>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</si>
  <si>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</si>
  <si>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</si>
  <si>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</si>
  <si>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</si>
  <si>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</si>
  <si>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</si>
  <si>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</si>
  <si>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</si>
  <si>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</si>
  <si>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</si>
  <si>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</si>
  <si>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</si>
  <si>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</si>
  <si>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</si>
  <si>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</si>
  <si>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</si>
  <si>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</si>
  <si>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</si>
  <si>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</si>
  <si>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</si>
  <si>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</si>
  <si>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</si>
  <si>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</si>
  <si>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</si>
  <si>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</si>
  <si>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</si>
  <si>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</si>
  <si>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</si>
  <si>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</si>
  <si>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</si>
  <si>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</si>
  <si>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</si>
  <si>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</si>
  <si>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</si>
  <si>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</si>
  <si>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</si>
  <si>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</si>
  <si>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</si>
  <si>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</si>
  <si>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</si>
  <si>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</si>
  <si>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</si>
  <si>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</si>
  <si>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</si>
  <si>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</si>
  <si>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</si>
  <si>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</si>
  <si>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</si>
  <si>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</si>
  <si>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</si>
  <si>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</si>
  <si>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</si>
  <si>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</si>
  <si>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</si>
  <si>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</si>
  <si>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</si>
  <si>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</si>
  <si>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</si>
  <si>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</si>
  <si>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</si>
  <si>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</si>
  <si>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</si>
  <si>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</si>
  <si>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</si>
  <si>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</si>
  <si>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</si>
  <si>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</si>
  <si>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</si>
  <si>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</si>
  <si>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</si>
  <si>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</si>
  <si>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</si>
  <si>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</si>
  <si>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</si>
  <si>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</si>
  <si>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</si>
  <si>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</si>
  <si>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</si>
  <si>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</si>
  <si>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</si>
  <si>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</si>
  <si>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</si>
  <si>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</si>
  <si>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</si>
  <si>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</si>
  <si>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</si>
  <si>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</si>
  <si>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</si>
  <si>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</si>
  <si>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</si>
  <si>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</si>
  <si>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</si>
  <si>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</si>
  <si>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</si>
  <si>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</si>
  <si>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</si>
  <si>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</si>
  <si>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</si>
  <si>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</si>
  <si>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</si>
  <si>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</si>
  <si>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</si>
  <si>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</si>
  <si>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</si>
  <si>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</si>
  <si>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</si>
  <si>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</si>
  <si>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</si>
  <si>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</si>
  <si>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</si>
  <si>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</si>
  <si>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</si>
  <si>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</si>
  <si>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</si>
  <si>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</si>
  <si>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</si>
  <si>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</si>
  <si>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</si>
  <si>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</si>
  <si>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</si>
  <si>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</si>
  <si>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</si>
  <si>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</si>
  <si>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</si>
  <si>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</si>
  <si>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</si>
  <si>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</si>
  <si>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</si>
  <si>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</si>
  <si>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</si>
  <si>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</si>
  <si>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</si>
  <si>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</si>
  <si>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</si>
  <si>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</si>
  <si>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</si>
  <si>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</si>
  <si>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</si>
  <si>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</si>
  <si>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</si>
  <si>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</si>
  <si>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</si>
  <si>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</si>
  <si>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</si>
  <si>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</si>
  <si>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</si>
  <si>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</si>
  <si>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</si>
  <si>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</si>
  <si>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</si>
  <si>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</si>
  <si>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</si>
  <si>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</si>
  <si>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</si>
  <si>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</si>
  <si>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</si>
  <si>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</si>
  <si>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</si>
  <si>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</si>
  <si>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</si>
  <si>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</si>
  <si>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</si>
  <si>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</si>
  <si>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</si>
  <si>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</si>
  <si>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</si>
  <si>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</si>
  <si>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</si>
  <si>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</si>
  <si>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</si>
  <si>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</si>
  <si>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</si>
  <si>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</si>
  <si>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</si>
  <si>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</si>
  <si>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</si>
  <si>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</si>
  <si>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</si>
  <si>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</si>
  <si>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</si>
  <si>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</si>
  <si>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</si>
  <si>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</si>
  <si>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</si>
  <si>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</si>
  <si>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</si>
  <si>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</si>
  <si>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</si>
  <si>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</si>
  <si>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</si>
  <si>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</si>
  <si>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</si>
  <si>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</si>
  <si>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</si>
  <si>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</si>
  <si>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</si>
  <si>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</si>
  <si>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</si>
  <si>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</si>
  <si>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</si>
  <si>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</si>
  <si>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</si>
  <si>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</si>
  <si>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</si>
  <si>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</si>
  <si>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</si>
  <si>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</si>
  <si>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</si>
  <si>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</si>
  <si>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</si>
  <si>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</si>
  <si>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</si>
  <si>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</si>
  <si>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</si>
  <si>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</si>
  <si>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</si>
  <si>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</si>
  <si>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</si>
  <si>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</si>
  <si>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</si>
  <si>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</si>
  <si>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</si>
  <si>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</si>
  <si>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</si>
  <si>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</si>
  <si>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</si>
  <si>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</si>
  <si>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</si>
  <si>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</si>
  <si>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</si>
  <si>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</si>
  <si>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</si>
  <si>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</si>
  <si>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</si>
  <si>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</si>
  <si>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</si>
  <si>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</si>
  <si>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</si>
  <si>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</si>
  <si>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</si>
  <si>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</si>
  <si>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</si>
  <si>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</si>
  <si>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</si>
  <si>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</si>
  <si>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</si>
  <si>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</si>
  <si>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</si>
  <si>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</si>
  <si>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</si>
  <si>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</si>
  <si>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</si>
  <si>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</si>
  <si>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</si>
  <si>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</si>
  <si>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</si>
  <si>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</si>
  <si>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</si>
  <si>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</si>
  <si>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</si>
  <si>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</si>
  <si>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</si>
  <si>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</si>
  <si>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</si>
  <si>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</si>
  <si>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</si>
  <si>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</si>
  <si>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</si>
  <si>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</si>
  <si>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</si>
  <si>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</si>
  <si>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</si>
  <si>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</si>
  <si>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</si>
  <si>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</si>
  <si>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</si>
  <si>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</si>
  <si>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</si>
  <si>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</si>
  <si>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</si>
  <si>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</si>
  <si>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</si>
  <si>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</si>
  <si>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</si>
  <si>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</si>
  <si>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</si>
  <si>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</si>
  <si>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</si>
  <si>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</si>
  <si>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</si>
  <si>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</si>
  <si>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</si>
  <si>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</si>
  <si>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</si>
  <si>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</si>
  <si>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</si>
  <si>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</si>
  <si>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</si>
  <si>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</si>
  <si>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</si>
  <si>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</si>
  <si>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</si>
  <si>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</si>
  <si>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</si>
  <si>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</si>
  <si>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</si>
  <si>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</si>
  <si>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</si>
  <si>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</si>
  <si>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</si>
  <si>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</si>
  <si>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</si>
  <si>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</si>
  <si>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</si>
  <si>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</si>
  <si>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</si>
  <si>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</si>
  <si>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</si>
  <si>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</si>
  <si>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</si>
  <si>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</si>
  <si>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</si>
  <si>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</si>
  <si>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</si>
  <si>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</si>
  <si>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</si>
  <si>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</si>
  <si>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</si>
  <si>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</si>
  <si>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</si>
  <si>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</si>
  <si>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</si>
  <si>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</si>
  <si>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</si>
  <si>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</si>
  <si>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</si>
  <si>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</si>
  <si>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</si>
  <si>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</si>
  <si>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</si>
  <si>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</si>
  <si>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</si>
  <si>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</si>
  <si>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</si>
  <si>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</si>
  <si>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</si>
  <si>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</si>
  <si>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</si>
  <si>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</si>
  <si>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</si>
  <si>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</si>
  <si>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</si>
  <si>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</si>
  <si>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</si>
  <si>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</si>
  <si>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</si>
  <si>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</si>
  <si>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</si>
  <si>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</si>
  <si>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</si>
  <si>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</si>
  <si>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</si>
  <si>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</si>
  <si>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</si>
  <si>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</si>
  <si>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</si>
  <si>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</si>
  <si>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</si>
  <si>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</si>
  <si>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</si>
  <si>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</si>
  <si>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</si>
  <si>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</si>
  <si>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</si>
  <si>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</si>
  <si>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</si>
  <si>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</si>
  <si>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</si>
  <si>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</si>
  <si>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</si>
  <si>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</si>
  <si>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</si>
  <si>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</si>
  <si>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</si>
  <si>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</si>
  <si>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</si>
  <si>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</si>
  <si>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</si>
  <si>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</si>
  <si>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</si>
  <si>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</si>
  <si>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</si>
  <si>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</si>
  <si>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</si>
  <si>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</si>
  <si>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</si>
  <si>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</si>
  <si>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</si>
  <si>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</si>
  <si>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</si>
  <si>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</si>
  <si>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</si>
  <si>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</si>
  <si>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</si>
  <si>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</si>
  <si>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</si>
  <si>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</si>
  <si>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</si>
  <si>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</si>
  <si>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</si>
  <si>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</si>
  <si>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</si>
  <si>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</si>
  <si>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</si>
  <si>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</si>
  <si>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</si>
  <si>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</si>
  <si>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</si>
  <si>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</si>
  <si>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</si>
  <si>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</si>
  <si>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</si>
  <si>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</si>
  <si>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</si>
  <si>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</si>
  <si>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</si>
  <si>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</si>
  <si>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</si>
  <si>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</si>
  <si>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</si>
  <si>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</si>
  <si>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</si>
  <si>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</si>
  <si>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</si>
  <si>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</si>
  <si>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</si>
  <si>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</si>
  <si>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</si>
  <si>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</si>
  <si>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</si>
  <si>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</si>
  <si>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</si>
  <si>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</si>
  <si>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</si>
  <si>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</si>
  <si>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</si>
  <si>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</si>
  <si>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</si>
  <si>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</si>
  <si>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</si>
  <si>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</si>
  <si>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</si>
  <si>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</si>
  <si>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</si>
  <si>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</si>
  <si>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</si>
  <si>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</si>
  <si>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</si>
  <si>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</si>
  <si>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</si>
  <si>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</si>
  <si>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</si>
  <si>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</si>
  <si>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</si>
  <si>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</si>
  <si>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</si>
  <si>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</si>
  <si>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</si>
  <si>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</si>
  <si>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</si>
  <si>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</si>
  <si>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</si>
  <si>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</si>
  <si>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</si>
  <si>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</si>
  <si>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</si>
  <si>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</si>
  <si>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</si>
  <si>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</si>
  <si>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</si>
  <si>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</si>
  <si>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</si>
  <si>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</si>
  <si>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</si>
  <si>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</si>
  <si>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</si>
  <si>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</si>
  <si>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</si>
  <si>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</si>
  <si>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</si>
  <si>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</si>
  <si>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</si>
  <si>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</si>
  <si>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</si>
  <si>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</si>
  <si>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</si>
  <si>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</si>
  <si>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</si>
  <si>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</si>
  <si>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</si>
  <si>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</si>
  <si>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</si>
  <si>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</si>
  <si>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</si>
  <si>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</si>
  <si>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</si>
  <si>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</si>
  <si>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</si>
  <si>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</si>
  <si>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</si>
  <si>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</si>
  <si>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</si>
  <si>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</si>
  <si>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</si>
  <si>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</si>
  <si>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</si>
  <si>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</si>
  <si>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</si>
  <si>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</si>
  <si>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</si>
  <si>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</si>
  <si>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</si>
  <si>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</si>
  <si>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</si>
  <si>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</si>
  <si>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</si>
  <si>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</si>
  <si>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</si>
  <si>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</si>
  <si>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</si>
  <si>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</si>
  <si>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</si>
  <si>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</si>
  <si>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</si>
  <si>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</si>
  <si>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</si>
  <si>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</si>
  <si>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</si>
  <si>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</si>
  <si>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</si>
  <si>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</si>
  <si>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</si>
  <si>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</si>
  <si>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</si>
  <si>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</si>
  <si>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</si>
  <si>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</si>
  <si>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</si>
  <si>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</si>
  <si>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</si>
  <si>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</si>
  <si>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</si>
  <si>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</si>
  <si>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</si>
  <si>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</si>
  <si>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</si>
  <si>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</si>
  <si>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</si>
  <si>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</si>
  <si>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</si>
  <si>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</si>
  <si>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</si>
  <si>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</si>
  <si>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</si>
  <si>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</si>
  <si>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</si>
  <si>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</si>
  <si>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</si>
  <si>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</si>
  <si>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</si>
  <si>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</si>
  <si>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</si>
  <si>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</si>
  <si>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</si>
  <si>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</si>
  <si>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</si>
  <si>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</si>
  <si>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</si>
  <si>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</si>
  <si>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</si>
  <si>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</si>
  <si>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</si>
  <si>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</si>
  <si>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</si>
  <si>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</si>
  <si>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</si>
  <si>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</si>
  <si>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</si>
  <si>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</si>
  <si>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</si>
  <si>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</si>
  <si>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</si>
  <si>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</si>
  <si>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</si>
  <si>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</si>
  <si>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</si>
  <si>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</si>
  <si>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</si>
  <si>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</si>
  <si>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</si>
  <si>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</si>
  <si>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</si>
  <si>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</si>
  <si>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</si>
  <si>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</si>
  <si>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</si>
  <si>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</si>
  <si>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</si>
  <si>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</si>
  <si>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</si>
  <si>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</si>
  <si>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</si>
  <si>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</si>
  <si>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</si>
  <si>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</si>
  <si>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</si>
  <si>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</si>
  <si>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</si>
  <si>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</si>
  <si>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</si>
  <si>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</si>
  <si>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</si>
  <si>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</si>
  <si>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</si>
  <si>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</si>
  <si>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</si>
  <si>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</si>
  <si>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</si>
  <si>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</si>
  <si>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</si>
  <si>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</si>
  <si>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</si>
  <si>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</si>
  <si>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</si>
  <si>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</si>
  <si>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</si>
  <si>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</si>
  <si>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</si>
  <si>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</si>
  <si>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</si>
  <si>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</si>
  <si>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</si>
  <si>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</si>
  <si>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</si>
  <si>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</si>
  <si>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</si>
  <si>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</si>
  <si>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</si>
  <si>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</si>
  <si>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</si>
  <si>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</si>
  <si>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</si>
  <si>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</si>
  <si>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</si>
  <si>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</si>
  <si>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</si>
  <si>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</si>
  <si>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</si>
  <si>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</si>
  <si>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</si>
  <si>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</si>
  <si>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</si>
  <si>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</si>
  <si>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</si>
  <si>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</si>
  <si>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</si>
  <si>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</si>
  <si>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</si>
  <si>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</si>
  <si>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</si>
  <si>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</si>
  <si>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</si>
  <si>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</si>
  <si>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</si>
  <si>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</si>
  <si>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</si>
  <si>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</si>
  <si>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</si>
  <si>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</si>
  <si>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</si>
  <si>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</si>
  <si>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</si>
  <si>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</si>
  <si>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</si>
  <si>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</si>
  <si>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</si>
  <si>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</si>
  <si>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</si>
  <si>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</si>
  <si>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</si>
  <si>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</si>
  <si>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</si>
  <si>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</si>
  <si>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</si>
  <si>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</si>
  <si>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</si>
  <si>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</si>
  <si>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</si>
  <si>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</si>
  <si>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</si>
  <si>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</si>
  <si>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</si>
  <si>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</si>
  <si>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</si>
  <si>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</si>
  <si>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</si>
  <si>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</si>
  <si>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</si>
  <si>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</si>
  <si>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</si>
  <si>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</si>
  <si>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</si>
  <si>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</si>
  <si>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</si>
  <si>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</si>
  <si>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</si>
  <si>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</si>
  <si>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</si>
  <si>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</si>
  <si>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</si>
  <si>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</si>
  <si>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</si>
  <si>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</si>
  <si>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</si>
  <si>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</si>
  <si>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</si>
  <si>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</si>
  <si>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</si>
  <si>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</si>
  <si>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</si>
  <si>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</si>
  <si>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</si>
  <si>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</si>
  <si>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</si>
  <si>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</si>
  <si>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</si>
  <si>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</si>
  <si>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</si>
  <si>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</si>
  <si>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</si>
  <si>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</si>
  <si>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</si>
  <si>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</si>
  <si>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</si>
  <si>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</si>
  <si>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</si>
  <si>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</si>
  <si>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</si>
  <si>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</si>
  <si>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</si>
  <si>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</si>
  <si>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</si>
  <si>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</si>
  <si>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</si>
  <si>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</si>
  <si>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</si>
  <si>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</si>
  <si>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</si>
  <si>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</si>
  <si>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</si>
  <si>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</si>
  <si>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</si>
  <si>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</si>
  <si>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</si>
  <si>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</si>
  <si>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</si>
  <si>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</si>
  <si>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</si>
  <si>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</si>
  <si>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</si>
  <si>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</si>
  <si>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</si>
  <si>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</si>
  <si>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</si>
  <si>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</si>
  <si>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</si>
  <si>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</si>
  <si>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</si>
  <si>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</si>
  <si>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</si>
  <si>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</si>
  <si>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</si>
  <si>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</si>
  <si>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</si>
  <si>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</si>
  <si>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</si>
  <si>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</si>
  <si>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</si>
  <si>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</si>
  <si>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</si>
  <si>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</si>
  <si>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</si>
  <si>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</si>
  <si>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</si>
  <si>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</si>
  <si>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</si>
  <si>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</si>
  <si>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</si>
  <si>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</si>
  <si>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</si>
  <si>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</si>
  <si>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</si>
  <si>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</si>
  <si>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</si>
  <si>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</si>
  <si>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</si>
  <si>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</si>
  <si>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</si>
  <si>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</si>
  <si>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</si>
  <si>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</si>
  <si>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</si>
  <si>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</si>
  <si>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</si>
  <si>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</si>
  <si>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</si>
  <si>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</si>
  <si>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</si>
  <si>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</si>
  <si>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</si>
  <si>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</si>
  <si>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</si>
  <si>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</si>
  <si>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</si>
  <si>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</si>
  <si>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</si>
  <si>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</si>
  <si>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</si>
  <si>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</si>
  <si>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</si>
  <si>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</si>
  <si>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</si>
  <si>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</si>
  <si>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</si>
  <si>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</si>
  <si>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</si>
  <si>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</si>
  <si>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</si>
  <si>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</si>
  <si>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</si>
  <si>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</si>
  <si>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</si>
  <si>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</si>
  <si>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</si>
  <si>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</si>
  <si>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</si>
  <si>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</si>
  <si>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</si>
  <si>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</si>
  <si>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</si>
  <si>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</si>
  <si>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</si>
  <si>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</si>
  <si>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</si>
  <si>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</si>
  <si>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</si>
  <si>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</si>
  <si>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</si>
  <si>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</si>
  <si>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</si>
  <si>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</si>
  <si>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</si>
  <si>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</si>
  <si>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</si>
  <si>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</si>
  <si>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</si>
  <si>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</si>
  <si>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</si>
  <si>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</si>
  <si>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</si>
  <si>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</si>
  <si>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</si>
  <si>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</si>
  <si>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</si>
  <si>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</si>
  <si>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</si>
  <si>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</si>
  <si>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</si>
  <si>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</si>
  <si>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</si>
  <si>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</si>
  <si>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</si>
  <si>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</si>
  <si>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</si>
  <si>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</si>
  <si>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</si>
  <si>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</si>
  <si>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</si>
  <si>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</si>
  <si>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</si>
  <si>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</si>
  <si>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</si>
  <si>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</si>
  <si>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</si>
  <si>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</si>
  <si>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</si>
  <si>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</si>
  <si>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</si>
  <si>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</si>
  <si>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</si>
  <si>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</si>
  <si>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</si>
  <si>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</si>
  <si>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</si>
  <si>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</si>
  <si>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</si>
  <si>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</si>
  <si>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</si>
  <si>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</si>
  <si>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</si>
  <si>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</si>
  <si>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</si>
  <si>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</si>
  <si>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</si>
  <si>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</si>
  <si>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</si>
  <si>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</si>
  <si>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</si>
  <si>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</si>
  <si>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</si>
  <si>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</si>
  <si>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</si>
  <si>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</si>
  <si>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</si>
  <si>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</si>
  <si>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</si>
  <si>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</si>
  <si>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</si>
  <si>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</si>
  <si>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</si>
  <si>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</si>
  <si>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</si>
  <si>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</si>
  <si>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</si>
  <si>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</si>
  <si>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</si>
  <si>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</si>
  <si>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</si>
  <si>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</si>
  <si>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</si>
  <si>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</si>
  <si>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</si>
  <si>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</si>
  <si>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</si>
  <si>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</si>
  <si>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</si>
  <si>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</si>
  <si>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</si>
  <si>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</si>
  <si>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</si>
  <si>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</si>
  <si>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</si>
  <si>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</si>
  <si>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</si>
  <si>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</si>
  <si>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</si>
  <si>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</si>
  <si>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</si>
  <si>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</si>
  <si>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</si>
  <si>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</si>
  <si>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</si>
  <si>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</si>
  <si>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</si>
  <si>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</si>
  <si>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</si>
  <si>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</si>
  <si>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</si>
  <si>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</si>
  <si>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</si>
  <si>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</si>
  <si>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</si>
  <si>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</si>
  <si>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</si>
  <si>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</si>
  <si>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</si>
  <si>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</si>
  <si>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</si>
  <si>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</si>
  <si>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</si>
  <si>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</si>
  <si>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</si>
  <si>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</si>
  <si>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</si>
  <si>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</si>
  <si>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</si>
  <si>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</si>
  <si>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</si>
  <si>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</si>
  <si>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</si>
  <si>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</si>
  <si>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</si>
  <si>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</si>
  <si>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</si>
  <si>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</si>
  <si>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</si>
  <si>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</si>
  <si>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</si>
  <si>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</si>
  <si>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</si>
  <si>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</si>
  <si>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</si>
  <si>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</si>
  <si>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</si>
  <si>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</si>
  <si>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</si>
  <si>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</si>
  <si>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</si>
  <si>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</si>
  <si>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</si>
  <si>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</si>
  <si>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</si>
  <si>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</si>
  <si>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</si>
  <si>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</si>
  <si>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</si>
  <si>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</si>
  <si>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</si>
  <si>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</si>
  <si>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</si>
  <si>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</si>
  <si>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</si>
  <si>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</si>
  <si>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</si>
  <si>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</si>
  <si>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</si>
  <si>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</si>
  <si>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</si>
  <si>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</si>
  <si>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</si>
  <si>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</si>
  <si>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</si>
  <si>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</si>
  <si>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</si>
  <si>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</si>
  <si>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</si>
  <si>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</si>
  <si>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</si>
  <si>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</si>
  <si>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</si>
  <si>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</si>
  <si>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</si>
  <si>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</si>
  <si>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</si>
  <si>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</si>
  <si>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</si>
  <si>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</si>
  <si>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</si>
  <si>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</si>
  <si>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</si>
  <si>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</si>
  <si>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</si>
  <si>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</si>
  <si>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</si>
  <si>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</si>
  <si>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</si>
  <si>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</si>
  <si>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</si>
  <si>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</si>
  <si>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</si>
  <si>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</si>
  <si>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</si>
  <si>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</si>
  <si>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</si>
  <si>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</si>
  <si>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</si>
  <si>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</si>
  <si>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</si>
  <si>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</si>
  <si>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</si>
  <si>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</si>
  <si>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</si>
  <si>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</si>
  <si>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</si>
  <si>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</si>
  <si>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</si>
  <si>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</si>
  <si>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</si>
  <si>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</si>
  <si>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</si>
  <si>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</si>
  <si>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</si>
  <si>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</si>
  <si>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</si>
  <si>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</si>
  <si>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</si>
  <si>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</si>
  <si>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</si>
  <si>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</si>
  <si>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</si>
  <si>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</si>
  <si>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</si>
  <si>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</si>
  <si>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</si>
  <si>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</si>
  <si>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</si>
  <si>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</si>
  <si>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</si>
  <si>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</si>
  <si>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</si>
  <si>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</si>
  <si>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</si>
  <si>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</si>
  <si>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</si>
  <si>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</si>
  <si>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</si>
  <si>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</si>
  <si>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</si>
  <si>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</si>
  <si>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</si>
  <si>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</si>
  <si>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</si>
  <si>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</si>
  <si>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</si>
  <si>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</si>
  <si>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</si>
  <si>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</si>
  <si>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</si>
  <si>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</si>
  <si>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</si>
  <si>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</si>
  <si>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</si>
  <si>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</si>
  <si>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</si>
  <si>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</si>
  <si>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</si>
  <si>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</si>
  <si>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</si>
  <si>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</si>
  <si>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</si>
  <si>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</si>
  <si>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</si>
  <si>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</si>
  <si>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</si>
  <si>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</si>
  <si>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</si>
  <si>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</si>
  <si>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</si>
  <si>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</si>
  <si>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</si>
  <si>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</si>
  <si>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</si>
  <si>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</si>
  <si>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</si>
  <si>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</si>
  <si>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</si>
  <si>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</si>
  <si>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</si>
  <si>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</si>
  <si>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</si>
  <si>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</si>
  <si>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</si>
  <si>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</si>
  <si>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</si>
  <si>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</si>
  <si>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</si>
  <si>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</si>
  <si>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</si>
  <si>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</si>
  <si>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</si>
  <si>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</si>
  <si>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</si>
  <si>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</si>
  <si>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</si>
  <si>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</si>
  <si>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</si>
  <si>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</si>
  <si>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</si>
  <si>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</si>
  <si>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</si>
  <si>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</si>
  <si>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</si>
  <si>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</si>
  <si>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</si>
  <si>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</si>
  <si>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</si>
  <si>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</si>
  <si>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</si>
  <si>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</si>
  <si>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</si>
  <si>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</si>
  <si>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</si>
  <si>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</si>
  <si>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</si>
  <si>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</si>
  <si>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</si>
  <si>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</si>
  <si>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</si>
  <si>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</si>
  <si>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</si>
  <si>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</si>
  <si>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</si>
  <si>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</si>
  <si>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</si>
  <si>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</si>
  <si>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</si>
  <si>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</si>
  <si>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</si>
  <si>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</si>
  <si>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</si>
  <si>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</si>
  <si>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</si>
  <si>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</si>
  <si>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</si>
  <si>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</si>
  <si>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</si>
  <si>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</si>
  <si>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</si>
  <si>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</si>
  <si>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</si>
  <si>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</si>
  <si>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</si>
  <si>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</si>
  <si>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</si>
  <si>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</si>
  <si>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</si>
  <si>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</si>
  <si>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</si>
  <si>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</si>
  <si>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</si>
  <si>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</si>
  <si>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</si>
  <si>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</si>
  <si>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</si>
  <si>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</si>
  <si>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</si>
  <si>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</si>
  <si>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</si>
  <si>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</si>
  <si>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</si>
  <si>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</si>
  <si>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</si>
  <si>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</si>
  <si>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</si>
  <si>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</si>
  <si>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</si>
  <si>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</si>
  <si>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</si>
  <si>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</si>
  <si>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</si>
  <si>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</si>
  <si>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</si>
  <si>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</si>
  <si>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</si>
  <si>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</si>
  <si>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</si>
  <si>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</si>
  <si>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</si>
  <si>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</si>
  <si>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</si>
  <si>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</si>
  <si>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</si>
  <si>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</si>
  <si>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</si>
  <si>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</si>
  <si>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</si>
  <si>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</si>
  <si>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</si>
  <si>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</si>
  <si>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</si>
  <si>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</si>
  <si>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</si>
  <si>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</si>
  <si>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</si>
  <si>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</si>
  <si>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</si>
  <si>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</si>
  <si>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</si>
  <si>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</si>
  <si>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</si>
  <si>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</si>
  <si>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</si>
  <si>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</si>
  <si>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</si>
  <si>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</si>
  <si>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</si>
  <si>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</si>
  <si>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</si>
  <si>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</si>
  <si>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</si>
  <si>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</si>
  <si>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</si>
  <si>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</si>
  <si>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</si>
  <si>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</si>
  <si>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</si>
  <si>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</si>
  <si>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</si>
  <si>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</si>
  <si>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</si>
  <si>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</si>
  <si>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</si>
  <si>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</si>
  <si>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</si>
  <si>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</si>
  <si>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</si>
  <si>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</si>
  <si>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</si>
  <si>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</si>
  <si>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</si>
  <si>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</si>
  <si>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</si>
  <si>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</si>
  <si>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</si>
  <si>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</si>
  <si>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</si>
  <si>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</si>
  <si>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</si>
  <si>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</si>
  <si>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</si>
  <si>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</si>
  <si>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</si>
  <si>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</si>
  <si>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</si>
  <si>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</si>
  <si>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</si>
  <si>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</si>
  <si>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</si>
  <si>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</si>
  <si>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</si>
  <si>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</si>
  <si>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</si>
  <si>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</si>
  <si>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</si>
  <si>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</si>
  <si>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</si>
  <si>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</si>
  <si>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</si>
  <si>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</si>
  <si>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</si>
  <si>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</si>
  <si>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</si>
  <si>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</si>
  <si>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</si>
  <si>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</si>
  <si>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</si>
  <si>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</si>
  <si>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</si>
  <si>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</si>
  <si>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</si>
  <si>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</si>
  <si>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</si>
  <si>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</si>
  <si>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</si>
  <si>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</si>
  <si>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</si>
  <si>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</si>
  <si>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</si>
  <si>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</si>
  <si>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</si>
  <si>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</si>
  <si>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</si>
  <si>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</si>
  <si>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</si>
  <si>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</si>
  <si>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</si>
  <si>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</si>
  <si>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</si>
  <si>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</si>
  <si>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</si>
  <si>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</si>
  <si>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</si>
  <si>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</si>
  <si>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</si>
  <si>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</si>
  <si>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</si>
  <si>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</si>
  <si>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</si>
  <si>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</si>
  <si>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</si>
  <si>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</si>
  <si>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</si>
  <si>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</si>
  <si>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</si>
  <si>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</si>
  <si>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</si>
  <si>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</si>
  <si>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</si>
  <si>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</si>
  <si>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</si>
  <si>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</si>
  <si>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</si>
  <si>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</si>
  <si>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</si>
  <si>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</si>
  <si>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</si>
  <si>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</si>
  <si>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</si>
  <si>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</si>
  <si>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</si>
  <si>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</si>
  <si>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</si>
  <si>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</si>
  <si>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</si>
  <si>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</si>
  <si>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</si>
  <si>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</si>
  <si>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</si>
  <si>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</si>
  <si>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</si>
  <si>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</si>
  <si>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</si>
  <si>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</si>
  <si>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</si>
  <si>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</si>
  <si>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</si>
  <si>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</si>
  <si>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</si>
  <si>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</si>
  <si>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</si>
  <si>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</si>
  <si>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</si>
  <si>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</si>
  <si>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</si>
  <si>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</si>
  <si>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</si>
  <si>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</si>
  <si>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</si>
  <si>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</si>
  <si>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</si>
  <si>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</si>
  <si>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</si>
  <si>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</si>
  <si>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</si>
  <si>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</si>
  <si>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</si>
  <si>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</si>
  <si>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</si>
  <si>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</si>
  <si>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</si>
  <si>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</si>
  <si>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</si>
  <si>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</si>
  <si>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</si>
  <si>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</si>
  <si>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</si>
  <si>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</si>
  <si>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</si>
  <si>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</si>
  <si>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</si>
  <si>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</si>
  <si>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</si>
  <si>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</si>
  <si>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</si>
  <si>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</si>
  <si>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</si>
  <si>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</si>
  <si>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</si>
  <si>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</si>
  <si>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</si>
  <si>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</si>
  <si>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</si>
  <si>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</si>
  <si>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</si>
  <si>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</si>
  <si>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</si>
  <si>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</si>
  <si>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</si>
  <si>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</si>
  <si>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</si>
  <si>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</si>
  <si>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</si>
  <si>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</si>
  <si>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</si>
  <si>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</si>
  <si>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</si>
  <si>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</si>
  <si>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</si>
  <si>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</si>
  <si>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</si>
  <si>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</si>
  <si>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</si>
  <si>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</si>
  <si>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</si>
  <si>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</si>
  <si>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</si>
  <si>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</si>
  <si>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</si>
  <si>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</si>
  <si>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</si>
  <si>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</si>
  <si>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</si>
  <si>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</si>
  <si>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</si>
  <si>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</si>
  <si>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</si>
  <si>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</si>
  <si>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</si>
  <si>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</si>
  <si>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</si>
  <si>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</si>
  <si>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</si>
  <si>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</si>
  <si>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</si>
  <si>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</si>
  <si>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</si>
  <si>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</si>
  <si>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</si>
  <si>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</si>
  <si>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</si>
  <si>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</si>
  <si>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</si>
  <si>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</si>
  <si>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</si>
  <si>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</si>
  <si>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</si>
  <si>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</si>
  <si>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</si>
  <si>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</si>
  <si>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</si>
  <si>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</si>
  <si>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</si>
  <si>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</si>
  <si>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</si>
  <si>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</si>
  <si>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</si>
  <si>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</si>
  <si>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</si>
  <si>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</si>
  <si>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</si>
  <si>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</si>
  <si>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</si>
  <si>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</si>
  <si>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</si>
  <si>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</si>
  <si>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</si>
  <si>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</si>
  <si>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</si>
  <si>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</si>
  <si>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</si>
  <si>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</si>
  <si>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</si>
  <si>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</si>
  <si>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</si>
  <si>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</si>
  <si>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</si>
  <si>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</si>
  <si>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</si>
  <si>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</si>
  <si>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</si>
  <si>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</si>
  <si>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</si>
  <si>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</si>
  <si>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</si>
  <si>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</si>
  <si>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</si>
  <si>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</si>
  <si>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</si>
  <si>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</si>
  <si>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</si>
  <si>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</si>
  <si>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</si>
  <si>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</si>
  <si>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</si>
  <si>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</si>
  <si>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</si>
  <si>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</si>
  <si>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</si>
  <si>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</si>
  <si>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</si>
  <si>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</si>
  <si>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</si>
  <si>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</si>
  <si>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</si>
  <si>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</si>
  <si>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</si>
  <si>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</si>
  <si>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</si>
  <si>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</si>
  <si>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</si>
  <si>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</si>
  <si>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</si>
  <si>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</si>
  <si>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</si>
  <si>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</si>
  <si>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</si>
  <si>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</si>
  <si>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</si>
  <si>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</si>
  <si>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</si>
  <si>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</si>
  <si>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</si>
  <si>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</si>
  <si>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</si>
  <si>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</si>
  <si>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</si>
  <si>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</si>
  <si>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</si>
  <si>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</si>
  <si>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</si>
  <si>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</si>
  <si>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</si>
  <si>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</si>
  <si>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</si>
  <si>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</si>
  <si>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</si>
  <si>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</si>
  <si>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</si>
  <si>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</si>
  <si>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</si>
  <si>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</si>
  <si>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</si>
  <si>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</si>
  <si>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</si>
  <si>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</si>
  <si>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</si>
  <si>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</si>
  <si>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</si>
  <si>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</si>
  <si>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</si>
  <si>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</si>
  <si>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</si>
  <si>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</si>
  <si>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</si>
  <si>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</si>
  <si>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</si>
  <si>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</si>
  <si>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</si>
  <si>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</si>
  <si>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</si>
  <si>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</si>
  <si>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</si>
  <si>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</si>
  <si>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</si>
  <si>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</si>
  <si>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</si>
  <si>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</si>
  <si>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</si>
  <si>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</si>
  <si>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</si>
  <si>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</si>
  <si>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</si>
  <si>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</si>
  <si>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</si>
  <si>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</si>
  <si>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</si>
  <si>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</si>
  <si>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</si>
  <si>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</si>
  <si>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</si>
  <si>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</si>
  <si>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</si>
  <si>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</si>
  <si>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</si>
  <si>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</si>
  <si>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</si>
  <si>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</si>
  <si>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</si>
  <si>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</si>
  <si>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</si>
  <si>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</si>
  <si>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</si>
  <si>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</si>
  <si>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</si>
  <si>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</si>
  <si>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</si>
  <si>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</si>
  <si>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</si>
  <si>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</si>
  <si>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</si>
  <si>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</si>
  <si>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</si>
  <si>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</si>
  <si>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</si>
  <si>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</si>
  <si>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</si>
  <si>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</si>
  <si>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</si>
  <si>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</si>
  <si>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</si>
  <si>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</si>
  <si>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</si>
  <si>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</si>
  <si>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</si>
  <si>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</si>
  <si>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</si>
  <si>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</si>
  <si>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</si>
  <si>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</si>
  <si>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</si>
  <si>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</si>
  <si>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</si>
  <si>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</si>
  <si>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</si>
  <si>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</si>
  <si>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</si>
  <si>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</si>
  <si>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</si>
  <si>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</si>
  <si>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</si>
  <si>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</si>
  <si>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</si>
  <si>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</si>
  <si>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</si>
  <si>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</si>
  <si>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</si>
  <si>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</si>
  <si>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</si>
  <si>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</si>
  <si>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</si>
  <si>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</si>
  <si>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</si>
  <si>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</si>
  <si>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</si>
  <si>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</si>
  <si>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</si>
  <si>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</si>
  <si>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</si>
  <si>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</si>
  <si>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</si>
  <si>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</si>
  <si>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</si>
  <si>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</si>
  <si>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</si>
  <si>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</si>
  <si>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</si>
  <si>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</si>
  <si>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</si>
  <si>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</si>
  <si>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</si>
  <si>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</si>
  <si>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</si>
  <si>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</si>
  <si>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</si>
  <si>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</si>
  <si>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</si>
  <si>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</si>
  <si>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</si>
  <si>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</si>
  <si>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</si>
  <si>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</si>
  <si>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</si>
  <si>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</si>
  <si>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</si>
  <si>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</si>
  <si>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</si>
  <si>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</si>
  <si>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</si>
  <si>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</si>
  <si>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</si>
  <si>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</si>
  <si>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</si>
  <si>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</si>
  <si>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</si>
  <si>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</si>
  <si>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</si>
  <si>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</si>
  <si>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</si>
  <si>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</si>
  <si>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</si>
  <si>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</si>
  <si>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</si>
  <si>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</si>
  <si>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</si>
  <si>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</si>
  <si>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</si>
  <si>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</si>
  <si>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</si>
  <si>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</si>
  <si>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</si>
  <si>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</si>
  <si>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</si>
  <si>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</si>
  <si>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</si>
  <si>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</si>
  <si>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</si>
  <si>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</si>
  <si>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</si>
  <si>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</si>
  <si>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</si>
  <si>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</si>
  <si>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</si>
  <si>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</si>
  <si>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</si>
  <si>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</si>
  <si>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</si>
  <si>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</si>
  <si>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</si>
  <si>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</si>
  <si>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</si>
  <si>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</si>
  <si>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</si>
  <si>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</si>
  <si>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</si>
  <si>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</si>
  <si>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</si>
  <si>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</si>
  <si>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</si>
  <si>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</si>
  <si>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</si>
  <si>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</si>
  <si>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</si>
  <si>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</si>
  <si>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</si>
  <si>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</si>
  <si>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</si>
  <si>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</si>
  <si>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</si>
  <si>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</si>
  <si>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</si>
  <si>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</si>
  <si>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</si>
  <si>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</si>
  <si>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</si>
  <si>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</si>
  <si>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</si>
  <si>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</si>
  <si>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</si>
  <si>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</si>
  <si>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</si>
  <si>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</si>
  <si>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</si>
  <si>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</si>
  <si>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</si>
  <si>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</si>
  <si>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</si>
  <si>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</si>
  <si>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</si>
  <si>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</si>
  <si>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</si>
  <si>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</si>
  <si>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</si>
  <si>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</si>
  <si>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</si>
  <si>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</si>
  <si>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</si>
  <si>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</si>
  <si>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</si>
  <si>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</si>
  <si>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</si>
  <si>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</si>
  <si>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</si>
  <si>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</si>
  <si>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</si>
  <si>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</si>
  <si>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</si>
  <si>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</si>
  <si>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</si>
  <si>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</si>
  <si>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</si>
  <si>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</si>
  <si>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</si>
  <si>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</si>
  <si>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</si>
  <si>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</si>
  <si>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</si>
  <si>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</si>
  <si>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</si>
  <si>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</si>
  <si>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</si>
  <si>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</si>
  <si>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</si>
  <si>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</si>
  <si>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</si>
  <si>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</si>
  <si>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</si>
  <si>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</si>
  <si>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</si>
  <si>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</si>
  <si>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</si>
  <si>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</si>
  <si>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</si>
  <si>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</si>
  <si>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</si>
  <si>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</si>
  <si>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</si>
  <si>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</si>
  <si>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</si>
  <si>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</si>
  <si>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</si>
  <si>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</si>
  <si>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</si>
  <si>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</si>
  <si>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</si>
  <si>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</si>
  <si>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</si>
  <si>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</si>
  <si>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</si>
  <si>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</si>
  <si>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</si>
  <si>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</si>
  <si>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</si>
  <si>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</si>
  <si>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</si>
  <si>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</si>
  <si>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</si>
  <si>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</si>
  <si>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</si>
  <si>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</si>
  <si>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</si>
  <si>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</si>
  <si>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</si>
  <si>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</si>
  <si>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</si>
  <si>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</si>
  <si>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</si>
  <si>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</si>
  <si>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</si>
  <si>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</si>
  <si>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</si>
  <si>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</si>
  <si>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</si>
  <si>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</si>
  <si>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</si>
  <si>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</si>
  <si>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</si>
  <si>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</si>
  <si>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</si>
  <si>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</si>
  <si>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</si>
  <si>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</si>
  <si>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</si>
  <si>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</si>
  <si>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</si>
  <si>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</si>
  <si>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</si>
  <si>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</si>
  <si>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</si>
  <si>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</si>
  <si>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</si>
  <si>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</si>
  <si>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</si>
  <si>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</si>
  <si>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</si>
  <si>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</si>
  <si>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</si>
  <si>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</si>
  <si>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</si>
  <si>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</si>
  <si>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</si>
  <si>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</si>
  <si>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</si>
  <si>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</si>
  <si>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</si>
  <si>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</si>
  <si>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</si>
  <si>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</si>
  <si>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</si>
  <si>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</si>
  <si>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</si>
  <si>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</si>
  <si>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</si>
  <si>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</si>
  <si>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</si>
  <si>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</si>
  <si>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</si>
  <si>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</si>
  <si>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</si>
  <si>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</si>
  <si>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</si>
  <si>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</si>
  <si>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</si>
  <si>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</si>
  <si>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</si>
  <si>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</si>
  <si>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</si>
  <si>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</si>
  <si>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</si>
  <si>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</si>
  <si>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</si>
  <si>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</si>
  <si>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</si>
  <si>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</si>
  <si>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</si>
  <si>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</si>
  <si>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</si>
  <si>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</si>
  <si>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</si>
  <si>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</si>
  <si>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</si>
  <si>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</si>
  <si>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</si>
  <si>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</si>
  <si>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</si>
  <si>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</si>
  <si>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</si>
  <si>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</si>
  <si>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</si>
  <si>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</si>
  <si>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</si>
  <si>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</si>
  <si>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</si>
  <si>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</si>
  <si>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</si>
  <si>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</si>
  <si>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</si>
  <si>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</si>
  <si>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</si>
  <si>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</si>
  <si>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</si>
  <si>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</si>
  <si>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</si>
  <si>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</si>
  <si>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</si>
  <si>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</si>
  <si>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</si>
  <si>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</si>
  <si>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</si>
  <si>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</si>
  <si>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</si>
  <si>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</si>
  <si>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</si>
  <si>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</si>
  <si>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</si>
  <si>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</si>
  <si>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</si>
  <si>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</si>
  <si>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</si>
  <si>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</si>
  <si>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</si>
  <si>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</si>
  <si>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</si>
  <si>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</si>
  <si>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</si>
  <si>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</si>
  <si>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</si>
  <si>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</si>
  <si>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</si>
  <si>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</si>
  <si>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</si>
  <si>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</si>
  <si>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</si>
  <si>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</si>
  <si>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</si>
  <si>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</si>
  <si>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</si>
  <si>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</si>
  <si>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</si>
  <si>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</si>
  <si>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</si>
  <si>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</si>
  <si>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</si>
  <si>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</si>
  <si>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</si>
  <si>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</si>
  <si>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</si>
  <si>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</si>
  <si>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</si>
  <si>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</si>
  <si>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</si>
  <si>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</si>
  <si>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</si>
  <si>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</si>
  <si>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</si>
  <si>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</si>
  <si>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</si>
  <si>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</si>
  <si>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</si>
  <si>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</si>
  <si>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</si>
  <si>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</si>
  <si>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</si>
  <si>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</si>
  <si>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</si>
  <si>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</si>
  <si>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</si>
  <si>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</si>
  <si>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</si>
  <si>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</si>
  <si>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</si>
  <si>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</si>
  <si>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</si>
  <si>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</si>
  <si>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</si>
  <si>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</si>
  <si>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</si>
  <si>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</si>
  <si>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</si>
  <si>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</si>
  <si>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</si>
  <si>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</si>
  <si>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</si>
  <si>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</si>
  <si>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</si>
  <si>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</si>
  <si>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</si>
  <si>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</si>
  <si>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</si>
  <si>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</si>
  <si>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</si>
  <si>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</si>
  <si>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</si>
  <si>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</si>
  <si>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</si>
  <si>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</si>
  <si>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</si>
  <si>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</si>
  <si>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</si>
  <si>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</si>
  <si>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</si>
  <si>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</si>
  <si>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</si>
  <si>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</si>
  <si>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</si>
  <si>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</si>
  <si>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</si>
  <si>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</si>
  <si>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</si>
  <si>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</si>
  <si>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</si>
  <si>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</si>
  <si>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</si>
  <si>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</si>
  <si>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</si>
  <si>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</si>
  <si>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</si>
  <si>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</si>
  <si>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</si>
  <si>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</si>
  <si>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</si>
  <si>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</si>
  <si>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</si>
  <si>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</si>
  <si>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</si>
  <si>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</si>
  <si>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</si>
  <si>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</si>
  <si>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</si>
  <si>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</si>
  <si>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</si>
  <si>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</si>
  <si>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</si>
  <si>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</si>
  <si>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</si>
  <si>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</si>
  <si>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</si>
  <si>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</si>
  <si>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</si>
  <si>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</si>
  <si>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</si>
  <si>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</si>
  <si>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</si>
  <si>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</si>
  <si>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</si>
  <si>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</si>
  <si>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</si>
  <si>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</si>
  <si>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</si>
  <si>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</si>
  <si>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</si>
  <si>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</si>
  <si>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</si>
  <si>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</si>
  <si>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</si>
  <si>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</si>
  <si>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</si>
  <si>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</si>
  <si>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</si>
  <si>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</si>
  <si>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</si>
  <si>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</si>
  <si>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</si>
  <si>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</si>
  <si>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</si>
  <si>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</si>
  <si>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</si>
  <si>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</si>
  <si>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</si>
  <si>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</si>
  <si>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</si>
  <si>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</si>
  <si>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</si>
  <si>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</si>
  <si>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</si>
  <si>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</si>
  <si>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</si>
  <si>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</si>
  <si>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</si>
  <si>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</si>
  <si>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</si>
  <si>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</si>
  <si>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</si>
  <si>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</si>
  <si>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</si>
  <si>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</si>
  <si>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</si>
  <si>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</si>
  <si>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</si>
  <si>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</si>
  <si>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</si>
  <si>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</si>
  <si>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</si>
  <si>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</si>
  <si>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</si>
  <si>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</si>
  <si>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</si>
  <si>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</si>
  <si>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</si>
  <si>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</si>
  <si>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</si>
  <si>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</si>
  <si>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</si>
  <si>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</si>
  <si>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</si>
  <si>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</si>
  <si>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</si>
  <si>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</si>
  <si>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</si>
  <si>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</si>
  <si>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</si>
  <si>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</si>
  <si>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</si>
  <si>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</si>
  <si>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</si>
  <si>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</si>
  <si>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</si>
  <si>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</si>
  <si>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</si>
  <si>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</si>
  <si>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</si>
  <si>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</si>
  <si>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</si>
  <si>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</si>
  <si>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</si>
  <si>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</si>
  <si>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</si>
  <si>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</si>
  <si>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</si>
  <si>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</si>
  <si>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</si>
  <si>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</si>
  <si>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</si>
  <si>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</si>
  <si>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</si>
  <si>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</si>
  <si>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</si>
  <si>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</si>
  <si>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</si>
  <si>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</si>
  <si>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</si>
  <si>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</si>
  <si>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</si>
  <si>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</si>
  <si>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</si>
  <si>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</si>
  <si>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</si>
  <si>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</si>
  <si>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</si>
  <si>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</si>
  <si>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</si>
  <si>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</si>
  <si>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</si>
  <si>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</si>
  <si>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</si>
  <si>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</si>
  <si>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</si>
  <si>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</si>
  <si>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</si>
  <si>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</si>
  <si>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</si>
  <si>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</si>
  <si>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</si>
  <si>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</si>
  <si>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</si>
  <si>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</si>
  <si>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</si>
  <si>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</si>
  <si>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</si>
  <si>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</si>
  <si>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</si>
  <si>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</si>
  <si>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</si>
  <si>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</si>
  <si>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</si>
  <si>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</si>
  <si>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</si>
  <si>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</si>
  <si>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</si>
  <si>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</si>
  <si>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</si>
  <si>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</si>
  <si>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</si>
  <si>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</si>
  <si>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</si>
  <si>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</si>
  <si>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</si>
  <si>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</si>
  <si>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</si>
  <si>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</si>
  <si>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</si>
  <si>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</si>
  <si>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</si>
  <si>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</si>
  <si>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</si>
  <si>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</si>
  <si>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</si>
  <si>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</si>
  <si>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</si>
  <si>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</si>
  <si>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</si>
  <si>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</si>
  <si>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</si>
  <si>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</si>
  <si>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</si>
  <si>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</si>
  <si>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</si>
  <si>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</si>
  <si>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</si>
  <si>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</si>
  <si>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</si>
  <si>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</si>
  <si>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</si>
  <si>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</si>
  <si>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</si>
  <si>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</si>
  <si>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</si>
  <si>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</si>
  <si>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</si>
  <si>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</si>
  <si>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</si>
  <si>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</si>
  <si>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</si>
  <si>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</si>
  <si>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</si>
  <si>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</si>
  <si>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</si>
  <si>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</si>
  <si>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</si>
  <si>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</si>
  <si>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</si>
  <si>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</si>
  <si>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</si>
  <si>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</si>
  <si>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</si>
  <si>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</si>
  <si>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</si>
  <si>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</si>
  <si>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</si>
  <si>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</si>
  <si>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</si>
  <si>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</si>
  <si>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</si>
  <si>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</si>
  <si>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</si>
  <si>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</si>
  <si>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</si>
  <si>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</si>
  <si>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</si>
  <si>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</si>
  <si>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</si>
  <si>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</si>
  <si>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</si>
  <si>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</si>
  <si>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</si>
  <si>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</si>
  <si>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</si>
  <si>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</si>
  <si>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</si>
  <si>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</si>
  <si>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</si>
  <si>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</si>
  <si>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</si>
  <si>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</si>
  <si>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</si>
  <si>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</si>
  <si>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</si>
  <si>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</si>
  <si>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</si>
  <si>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</si>
  <si>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</si>
  <si>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</si>
  <si>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</si>
  <si>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</si>
  <si>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</si>
  <si>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</si>
  <si>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</si>
  <si>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</si>
  <si>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</si>
  <si>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</si>
  <si>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</si>
  <si>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</si>
  <si>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</si>
  <si>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</si>
  <si>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</si>
  <si>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</si>
  <si>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</si>
  <si>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</si>
  <si>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</si>
  <si>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</si>
  <si>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</si>
  <si>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</si>
  <si>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</si>
  <si>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</si>
  <si>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</si>
  <si>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</si>
  <si>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</si>
  <si>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</si>
  <si>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</si>
  <si>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</si>
  <si>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</si>
  <si>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</si>
  <si>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</si>
  <si>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</si>
  <si>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</si>
  <si>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</si>
  <si>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</si>
  <si>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</si>
  <si>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</si>
  <si>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</si>
  <si>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</si>
  <si>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</si>
  <si>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</si>
  <si>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</si>
  <si>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</si>
  <si>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</si>
  <si>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</si>
  <si>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</si>
  <si>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</si>
  <si>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</si>
  <si>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</si>
  <si>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</si>
  <si>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</si>
  <si>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</si>
  <si>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</si>
  <si>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</si>
  <si>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</si>
  <si>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</si>
  <si>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</si>
  <si>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</si>
  <si>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</si>
  <si>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</si>
  <si>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</si>
  <si>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</si>
  <si>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</si>
  <si>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</si>
  <si>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</si>
  <si>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</si>
  <si>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</si>
  <si>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</si>
  <si>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</si>
  <si>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</si>
  <si>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</si>
  <si>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</si>
  <si>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</si>
  <si>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</si>
  <si>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</si>
  <si>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</si>
  <si>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</si>
  <si>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</si>
  <si>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</si>
  <si>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</si>
  <si>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</si>
  <si>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</si>
  <si>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</si>
  <si>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</si>
  <si>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</si>
  <si>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</si>
  <si>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</si>
  <si>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</si>
  <si>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</si>
  <si>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</si>
  <si>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</si>
  <si>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</si>
  <si>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</si>
  <si>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</si>
  <si>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</si>
  <si>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</si>
  <si>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</si>
  <si>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</si>
  <si>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</si>
  <si>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</si>
  <si>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</si>
  <si>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</si>
  <si>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</si>
  <si>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</si>
  <si>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</si>
  <si>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</si>
  <si>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</si>
  <si>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</si>
  <si>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</si>
  <si>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</si>
  <si>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</si>
  <si>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</si>
  <si>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</si>
  <si>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</si>
  <si>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</si>
  <si>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</si>
  <si>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</si>
  <si>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</si>
  <si>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</si>
  <si>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</si>
  <si>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</si>
  <si>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</si>
  <si>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</si>
  <si>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</si>
  <si>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</si>
  <si>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</si>
  <si>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</si>
  <si>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</si>
  <si>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</si>
  <si>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</si>
  <si>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</si>
  <si>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</si>
  <si>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</si>
  <si>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</si>
  <si>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</si>
  <si>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</si>
  <si>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</si>
  <si>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</si>
  <si>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</si>
  <si>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</si>
  <si>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</si>
  <si>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</si>
  <si>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</si>
  <si>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</si>
  <si>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</si>
  <si>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</si>
  <si>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</si>
  <si>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</si>
  <si>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</si>
  <si>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</si>
  <si>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</si>
  <si>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</si>
  <si>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</si>
  <si>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</si>
  <si>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</si>
  <si>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</si>
  <si>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</si>
  <si>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</si>
  <si>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</si>
  <si>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</si>
  <si>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</si>
  <si>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</si>
  <si>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</si>
  <si>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</si>
  <si>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</si>
  <si>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</si>
  <si>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</si>
  <si>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</si>
  <si>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</si>
  <si>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</si>
  <si>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</si>
  <si>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</si>
  <si>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</si>
  <si>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</si>
  <si>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</si>
  <si>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</si>
  <si>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</si>
  <si>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</si>
  <si>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</si>
  <si>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</si>
  <si>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</si>
  <si>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</si>
  <si>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</si>
  <si>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</si>
  <si>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</si>
  <si>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</si>
  <si>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</si>
  <si>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</si>
  <si>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</si>
  <si>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</si>
  <si>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</si>
  <si>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</si>
  <si>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</si>
  <si>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</si>
  <si>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</si>
  <si>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</si>
  <si>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</si>
  <si>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</si>
  <si>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</si>
  <si>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</si>
  <si>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</si>
  <si>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</si>
  <si>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</si>
  <si>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</si>
  <si>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</si>
  <si>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</si>
  <si>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</si>
  <si>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</si>
  <si>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</si>
  <si>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</si>
  <si>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</si>
  <si>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</si>
  <si>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</si>
  <si>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</si>
  <si>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</si>
  <si>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</si>
  <si>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</si>
  <si>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</si>
  <si>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</si>
  <si>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</si>
  <si>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</si>
  <si>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</si>
  <si>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</si>
  <si>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</si>
  <si>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</si>
  <si>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</si>
  <si>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</si>
  <si>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</si>
  <si>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</si>
  <si>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</si>
  <si>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</si>
  <si>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</si>
  <si>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</si>
  <si>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</si>
  <si>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</si>
  <si>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</si>
  <si>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</si>
  <si>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</si>
  <si>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</si>
  <si>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</si>
  <si>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</si>
  <si>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</si>
  <si>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</si>
  <si>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</si>
  <si>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</si>
  <si>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</si>
  <si>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</si>
  <si>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</si>
  <si>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</si>
  <si>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</si>
  <si>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</si>
  <si>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</si>
  <si>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</si>
  <si>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</si>
  <si>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</si>
  <si>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</si>
  <si>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</si>
  <si>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</si>
  <si>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</si>
  <si>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</si>
  <si>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</si>
  <si>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</si>
  <si>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</si>
  <si>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</si>
  <si>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</si>
  <si>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</si>
  <si>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</si>
  <si>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</si>
  <si>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</si>
  <si>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</si>
  <si>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</si>
  <si>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</si>
  <si>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</si>
  <si>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</si>
  <si>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</si>
  <si>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</si>
  <si>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</si>
  <si>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</si>
  <si>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</si>
  <si>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</si>
  <si>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</si>
  <si>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</si>
  <si>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</si>
  <si>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</si>
  <si>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</si>
  <si>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</si>
  <si>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</si>
  <si>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</si>
  <si>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</si>
  <si>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</si>
  <si>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</si>
  <si>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</si>
  <si>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</si>
  <si>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</si>
  <si>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</si>
  <si>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</si>
  <si>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</si>
  <si>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</si>
  <si>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</si>
  <si>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</si>
  <si>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</si>
  <si>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</si>
  <si>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</si>
  <si>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</si>
  <si>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</si>
  <si>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</si>
  <si>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</si>
  <si>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</si>
  <si>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</si>
  <si>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</si>
  <si>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</si>
  <si>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</si>
  <si>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</si>
  <si>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</si>
  <si>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</si>
  <si>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</si>
  <si>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</si>
  <si>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</si>
  <si>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</si>
  <si>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</si>
  <si>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</si>
  <si>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</si>
  <si>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</si>
  <si>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</si>
  <si>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</si>
  <si>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</si>
  <si>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</si>
  <si>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</si>
  <si>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</si>
  <si>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</si>
  <si>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</si>
  <si>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</si>
  <si>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</si>
  <si>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</si>
  <si>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</si>
  <si>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</si>
  <si>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</si>
  <si>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</si>
  <si>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</si>
  <si>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</si>
  <si>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</si>
  <si>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</si>
  <si>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</si>
  <si>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</si>
  <si>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</si>
  <si>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</si>
  <si>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</si>
  <si>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</si>
  <si>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</si>
  <si>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</si>
  <si>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</si>
  <si>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</si>
  <si>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</si>
  <si>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</si>
  <si>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</si>
  <si>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</si>
  <si>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</si>
  <si>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</si>
  <si>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</si>
  <si>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</si>
  <si>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</si>
  <si>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</si>
  <si>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</si>
  <si>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</si>
  <si>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</si>
  <si>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</si>
  <si>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</si>
  <si>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</si>
  <si>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</si>
  <si>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</si>
  <si>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</si>
  <si>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</si>
  <si>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</si>
  <si>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</si>
  <si>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</si>
  <si>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</si>
  <si>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</si>
  <si>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</si>
  <si>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</si>
  <si>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</si>
  <si>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</si>
  <si>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</si>
  <si>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</si>
  <si>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</si>
  <si>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</si>
  <si>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</si>
  <si>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</si>
  <si>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</si>
  <si>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</si>
  <si>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</si>
  <si>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</si>
  <si>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</si>
  <si>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</si>
  <si>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</si>
  <si>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</si>
  <si>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</si>
  <si>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</si>
  <si>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</si>
  <si>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</si>
  <si>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</si>
  <si>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</si>
  <si>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</si>
  <si>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</si>
  <si>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</si>
  <si>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</si>
  <si>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</si>
  <si>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</si>
  <si>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</si>
  <si>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</si>
  <si>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</si>
  <si>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</si>
  <si>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</si>
  <si>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</si>
  <si>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</si>
  <si>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</si>
  <si>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</si>
  <si>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</si>
  <si>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</si>
  <si>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</si>
  <si>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</si>
  <si>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</si>
  <si>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</si>
  <si>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</si>
  <si>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</si>
  <si>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</si>
  <si>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</si>
  <si>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</si>
  <si>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</si>
  <si>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</si>
  <si>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</si>
  <si>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</si>
  <si>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</si>
  <si>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</si>
  <si>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</si>
  <si>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</si>
  <si>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</si>
  <si>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</si>
  <si>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</si>
  <si>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</si>
  <si>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</si>
  <si>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</si>
  <si>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</si>
  <si>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</si>
  <si>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</si>
  <si>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</si>
  <si>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</si>
  <si>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</si>
  <si>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</si>
  <si>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</si>
  <si>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</si>
  <si>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</si>
  <si>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</si>
  <si>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</si>
  <si>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</si>
  <si>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</si>
  <si>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</si>
  <si>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</si>
  <si>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</si>
  <si>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</si>
  <si>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</si>
  <si>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</si>
  <si>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</si>
  <si>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</si>
  <si>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</si>
  <si>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</si>
  <si>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</si>
  <si>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</si>
  <si>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</si>
  <si>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</si>
  <si>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</si>
  <si>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</si>
  <si>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</si>
  <si>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</si>
  <si>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</si>
  <si>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</si>
  <si>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</si>
  <si>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</si>
  <si>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</si>
  <si>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</si>
  <si>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</si>
  <si>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</si>
  <si>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</si>
  <si>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</si>
  <si>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</si>
  <si>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</si>
  <si>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</si>
  <si>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</si>
  <si>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</si>
  <si>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</si>
  <si>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</si>
  <si>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</si>
  <si>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</si>
  <si>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</si>
  <si>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</si>
  <si>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</si>
  <si>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</si>
  <si>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</si>
  <si>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</si>
  <si>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</si>
  <si>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</si>
  <si>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</si>
  <si>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</si>
  <si>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</si>
  <si>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</si>
  <si>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</si>
  <si>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</si>
  <si>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</si>
  <si>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</si>
  <si>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</si>
  <si>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</si>
  <si>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</si>
  <si>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</si>
  <si>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</si>
  <si>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</si>
  <si>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</si>
  <si>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</si>
  <si>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</si>
  <si>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</si>
  <si>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</si>
  <si>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</si>
  <si>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</si>
  <si>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</si>
  <si>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</si>
  <si>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</si>
  <si>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</si>
  <si>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</si>
  <si>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</si>
  <si>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</si>
  <si>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</si>
  <si>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</si>
  <si>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</si>
  <si>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</si>
  <si>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</si>
  <si>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</si>
  <si>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</si>
  <si>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</si>
  <si>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</si>
  <si>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</si>
  <si>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</si>
  <si>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</si>
  <si>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</si>
  <si>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</si>
  <si>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</si>
  <si>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</si>
  <si>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</si>
  <si>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</si>
  <si>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</si>
  <si>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</si>
  <si>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</si>
  <si>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</si>
  <si>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</si>
  <si>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</si>
  <si>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</si>
  <si>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</si>
  <si>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</si>
  <si>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</si>
  <si>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</si>
  <si>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</si>
  <si>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</si>
  <si>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</si>
  <si>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</si>
  <si>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</si>
  <si>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</si>
  <si>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</si>
  <si>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</si>
  <si>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</si>
  <si>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</si>
  <si>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</si>
  <si>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</si>
  <si>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</si>
  <si>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</si>
  <si>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</si>
  <si>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</si>
  <si>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</si>
  <si>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</si>
  <si>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</si>
  <si>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</si>
  <si>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</si>
  <si>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</si>
  <si>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</si>
  <si>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</si>
  <si>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</si>
  <si>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</si>
  <si>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</si>
  <si>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</si>
  <si>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</si>
  <si>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</si>
  <si>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</si>
  <si>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</si>
  <si>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</si>
  <si>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</si>
  <si>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</si>
  <si>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</si>
  <si>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</si>
  <si>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</si>
  <si>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</si>
  <si>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</si>
  <si>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</si>
  <si>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</si>
  <si>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</si>
  <si>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</si>
  <si>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</si>
  <si>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</si>
  <si>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</si>
  <si>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</si>
  <si>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</si>
  <si>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</si>
  <si>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</si>
  <si>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</si>
  <si>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</si>
  <si>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</si>
  <si>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</si>
  <si>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</si>
  <si>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</si>
  <si>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</si>
  <si>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</si>
  <si>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</si>
  <si>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</si>
  <si>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</si>
  <si>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</si>
  <si>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</si>
  <si>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</si>
  <si>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</si>
  <si>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</si>
  <si>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</si>
  <si>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</si>
  <si>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</si>
  <si>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</si>
  <si>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</si>
  <si>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</si>
  <si>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</si>
  <si>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</si>
  <si>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</si>
  <si>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</si>
  <si>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</si>
  <si>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</si>
  <si>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</si>
  <si>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</si>
  <si>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</si>
  <si>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</si>
  <si>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</si>
  <si>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</si>
  <si>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</si>
  <si>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</si>
  <si>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</si>
  <si>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</si>
  <si>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</si>
  <si>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</si>
  <si>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</si>
  <si>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</si>
  <si>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</si>
  <si>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</si>
  <si>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</si>
  <si>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</si>
  <si>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</si>
  <si>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</si>
  <si>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</si>
  <si>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</si>
  <si>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</si>
  <si>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</si>
  <si>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</si>
  <si>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</si>
  <si>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</si>
  <si>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</si>
  <si>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</si>
  <si>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</si>
  <si>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</si>
  <si>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</si>
  <si>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</si>
  <si>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</si>
  <si>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</si>
  <si>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</si>
  <si>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</si>
  <si>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</si>
  <si>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</si>
  <si>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</si>
  <si>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</si>
  <si>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</si>
  <si>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</si>
  <si>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</si>
  <si>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</si>
  <si>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</si>
  <si>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</si>
  <si>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</si>
  <si>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</si>
  <si>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</si>
  <si>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</si>
  <si>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</si>
  <si>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</si>
  <si>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</si>
  <si>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</si>
  <si>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</si>
  <si>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</si>
  <si>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</si>
  <si>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</si>
  <si>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</si>
  <si>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</si>
  <si>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</si>
  <si>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</si>
  <si>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</si>
  <si>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</si>
  <si>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</si>
  <si>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</si>
  <si>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</si>
  <si>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</si>
  <si>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</si>
  <si>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</si>
  <si>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</si>
  <si>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</si>
  <si>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</si>
  <si>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</si>
  <si>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</si>
  <si>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</si>
  <si>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</si>
  <si>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</si>
  <si>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</si>
  <si>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</si>
  <si>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</si>
  <si>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</si>
  <si>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</si>
  <si>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</si>
  <si>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</si>
  <si>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</si>
  <si>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</si>
  <si>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</si>
  <si>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</si>
  <si>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</si>
  <si>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</si>
  <si>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</si>
  <si>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</si>
  <si>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</si>
  <si>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</si>
  <si>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</si>
  <si>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</si>
  <si>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</si>
  <si>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</si>
  <si>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</si>
  <si>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</si>
  <si>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</si>
  <si>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</si>
  <si>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</si>
  <si>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</si>
  <si>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</si>
  <si>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</si>
  <si>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</si>
  <si>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</si>
  <si>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</si>
  <si>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</si>
  <si>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</si>
  <si>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</si>
  <si>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</si>
  <si>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</si>
  <si>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</si>
  <si>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</si>
  <si>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</si>
  <si>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</si>
  <si>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</si>
  <si>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</si>
  <si>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</si>
  <si>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</si>
  <si>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</si>
  <si>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</si>
  <si>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</si>
  <si>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</si>
  <si>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</si>
  <si>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</si>
  <si>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</si>
  <si>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</si>
  <si>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</si>
  <si>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</si>
  <si>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</si>
  <si>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</si>
  <si>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</si>
  <si>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</si>
  <si>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</si>
  <si>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</si>
  <si>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</si>
  <si>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</si>
  <si>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</si>
  <si>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</si>
  <si>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</si>
  <si>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</si>
  <si>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</si>
  <si>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</si>
  <si>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</si>
  <si>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</si>
  <si>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</si>
  <si>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</si>
  <si>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</si>
  <si>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</si>
  <si>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</si>
  <si>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</si>
  <si>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</si>
  <si>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</si>
  <si>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</si>
  <si>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</si>
  <si>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</si>
  <si>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</si>
  <si>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</si>
  <si>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</si>
  <si>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</si>
  <si>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</si>
  <si>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</si>
  <si>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</si>
  <si>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</si>
  <si>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</si>
  <si>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</si>
  <si>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</si>
  <si>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</si>
  <si>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</si>
  <si>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</si>
  <si>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</si>
  <si>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</si>
  <si>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</si>
  <si>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</si>
  <si>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</si>
  <si>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</si>
  <si>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</si>
  <si>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</si>
  <si>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</si>
  <si>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</si>
  <si>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</si>
  <si>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</si>
  <si>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</si>
  <si>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</si>
  <si>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</si>
  <si>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</si>
  <si>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</si>
  <si>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</si>
  <si>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</si>
  <si>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</si>
  <si>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</si>
  <si>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</si>
  <si>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</si>
  <si>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</si>
  <si>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</si>
  <si>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</si>
  <si>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</si>
  <si>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</si>
  <si>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</si>
  <si>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</si>
  <si>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</si>
  <si>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</si>
  <si>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</si>
  <si>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</si>
  <si>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</si>
  <si>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</si>
  <si>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</si>
  <si>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</si>
  <si>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</si>
  <si>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</si>
  <si>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</si>
  <si>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</si>
  <si>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</si>
  <si>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</si>
  <si>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</si>
  <si>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</si>
  <si>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</si>
  <si>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</si>
  <si>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</si>
  <si>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</si>
  <si>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</si>
  <si>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</si>
  <si>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</si>
  <si>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</si>
  <si>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</si>
  <si>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</si>
  <si>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</si>
  <si>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</si>
  <si>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</si>
  <si>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</si>
  <si>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</si>
  <si>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</si>
  <si>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</si>
  <si>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</si>
  <si>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</si>
  <si>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</si>
  <si>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</si>
  <si>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</si>
  <si>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</si>
  <si>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</si>
  <si>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</si>
  <si>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</si>
  <si>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</si>
  <si>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</si>
  <si>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</si>
  <si>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</si>
  <si>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</si>
  <si>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</si>
  <si>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</si>
  <si>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</si>
  <si>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</si>
  <si>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</si>
  <si>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</si>
  <si>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</si>
  <si>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</si>
  <si>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</si>
  <si>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</si>
  <si>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</si>
  <si>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</si>
  <si>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</si>
  <si>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</si>
  <si>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</si>
  <si>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</si>
  <si>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</si>
  <si>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</si>
  <si>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</si>
  <si>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</si>
  <si>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</si>
  <si>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</si>
  <si>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</si>
  <si>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</si>
  <si>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</si>
  <si>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</si>
  <si>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</si>
  <si>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</si>
  <si>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</si>
  <si>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</si>
  <si>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</si>
  <si>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</si>
  <si>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</si>
  <si>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</si>
  <si>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</si>
  <si>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</si>
  <si>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</si>
  <si>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</si>
  <si>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</si>
  <si>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</si>
  <si>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</si>
  <si>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</si>
  <si>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</si>
  <si>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</si>
  <si>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</si>
  <si>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</si>
  <si>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</si>
  <si>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</si>
  <si>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</si>
  <si>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</si>
  <si>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</si>
  <si>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</si>
  <si>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</si>
  <si>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</si>
  <si>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</si>
  <si>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</si>
  <si>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</si>
  <si>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</si>
  <si>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</si>
  <si>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</si>
  <si>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</si>
  <si>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</si>
  <si>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</si>
  <si>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</si>
  <si>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</si>
  <si>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</si>
  <si>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</si>
  <si>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</si>
  <si>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</si>
  <si>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</si>
  <si>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</si>
  <si>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</si>
  <si>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</si>
  <si>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</si>
  <si>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</si>
  <si>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</si>
  <si>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</si>
  <si>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</si>
  <si>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</si>
  <si>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</si>
  <si>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</si>
  <si>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</si>
  <si>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</si>
  <si>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</si>
  <si>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</si>
  <si>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</si>
  <si>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</si>
  <si>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</si>
  <si>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</si>
  <si>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</si>
  <si>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</si>
  <si>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</si>
  <si>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</si>
  <si>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</si>
  <si>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</si>
  <si>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</si>
  <si>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</si>
  <si>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</si>
  <si>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</si>
  <si>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</si>
  <si>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</si>
  <si>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</si>
  <si>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</si>
  <si>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</si>
  <si>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</si>
  <si>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</si>
  <si>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</si>
  <si>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</si>
  <si>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</si>
  <si>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</si>
  <si>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</si>
  <si>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</si>
  <si>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</si>
  <si>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</si>
  <si>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</si>
  <si>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</si>
  <si>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</si>
  <si>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</si>
  <si>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</si>
  <si>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</si>
  <si>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</si>
  <si>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</si>
  <si>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</si>
  <si>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</si>
  <si>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</si>
  <si>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</si>
  <si>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</si>
  <si>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</si>
  <si>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</si>
  <si>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</si>
  <si>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</si>
  <si>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</si>
  <si>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</si>
  <si>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</si>
  <si>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</si>
  <si>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</si>
  <si>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</si>
  <si>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</si>
  <si>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</si>
  <si>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</si>
  <si>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</si>
  <si>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</si>
  <si>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</si>
  <si>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</si>
  <si>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</si>
  <si>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</si>
  <si>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</si>
  <si>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</si>
  <si>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</si>
  <si>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</si>
  <si>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</si>
  <si>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</si>
  <si>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</si>
  <si>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</si>
  <si>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</si>
  <si>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</si>
  <si>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</si>
  <si>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</si>
  <si>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</si>
  <si>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</si>
  <si>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</si>
  <si>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</si>
  <si>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</si>
  <si>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</si>
  <si>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</si>
  <si>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</si>
  <si>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</si>
  <si>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</si>
  <si>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</si>
  <si>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</si>
  <si>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</si>
  <si>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</si>
  <si>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</si>
  <si>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</si>
  <si>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</si>
  <si>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</si>
  <si>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</si>
  <si>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</si>
  <si>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</si>
  <si>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</si>
  <si>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</si>
  <si>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</si>
  <si>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</si>
  <si>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</si>
  <si>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</si>
  <si>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</si>
  <si>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</si>
  <si>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</si>
  <si>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</si>
  <si>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</si>
  <si>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</si>
  <si>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</si>
  <si>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</si>
  <si>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</si>
  <si>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</si>
  <si>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</si>
  <si>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</si>
  <si>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</si>
  <si>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</si>
  <si>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</si>
  <si>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</si>
  <si>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</si>
  <si>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</si>
  <si>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</si>
  <si>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</si>
  <si>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</si>
  <si>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</si>
  <si>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</si>
  <si>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</si>
  <si>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</si>
  <si>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</si>
  <si>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</si>
  <si>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</si>
  <si>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</si>
  <si>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</si>
  <si>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</si>
  <si>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</si>
  <si>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</si>
  <si>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</si>
  <si>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</si>
  <si>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</si>
  <si>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</si>
  <si>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</si>
  <si>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</si>
  <si>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</si>
  <si>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</si>
  <si>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</si>
  <si>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</si>
  <si>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</si>
  <si>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</si>
  <si>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</si>
  <si>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</si>
  <si>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</si>
  <si>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</si>
  <si>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</si>
  <si>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</si>
  <si>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</si>
  <si>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</si>
  <si>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</si>
  <si>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</si>
  <si>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</si>
  <si>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</si>
  <si>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</si>
  <si>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</si>
  <si>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</si>
  <si>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</si>
  <si>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</si>
  <si>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</si>
  <si>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</si>
  <si>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</si>
  <si>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</si>
  <si>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</si>
  <si>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</si>
  <si>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</si>
  <si>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</si>
  <si>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</si>
  <si>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</si>
  <si>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</si>
  <si>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</si>
  <si>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</si>
  <si>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</si>
  <si>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</si>
  <si>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</si>
  <si>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</si>
  <si>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</si>
  <si>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</si>
  <si>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</si>
  <si>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</si>
  <si>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</si>
  <si>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</si>
  <si>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</si>
  <si>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</si>
  <si>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</si>
  <si>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</si>
  <si>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</si>
  <si>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</si>
  <si>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</si>
  <si>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</si>
  <si>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</si>
  <si>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</si>
  <si>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</si>
  <si>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</si>
  <si>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</si>
  <si>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</si>
  <si>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</si>
  <si>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</si>
  <si>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</si>
  <si>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</si>
  <si>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</si>
  <si>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</si>
  <si>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</si>
  <si>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</si>
  <si>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</si>
  <si>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</si>
  <si>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</si>
  <si>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</si>
  <si>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</si>
  <si>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</si>
  <si>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</si>
  <si>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</si>
  <si>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</si>
  <si>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</si>
  <si>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</si>
  <si>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</si>
  <si>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</si>
  <si>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</si>
  <si>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</si>
  <si>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</si>
  <si>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</si>
  <si>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</si>
  <si>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</si>
  <si>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</si>
  <si>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</si>
  <si>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</si>
  <si>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</si>
  <si>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</si>
  <si>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</si>
  <si>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</si>
  <si>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</si>
  <si>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</si>
  <si>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</si>
  <si>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</si>
  <si>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</si>
  <si>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</si>
  <si>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</si>
  <si>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</si>
  <si>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</si>
  <si>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</si>
  <si>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</si>
  <si>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</si>
  <si>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</si>
  <si>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</si>
  <si>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</si>
  <si>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</si>
  <si>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</si>
  <si>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</si>
  <si>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</si>
  <si>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</si>
  <si>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</si>
  <si>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</si>
  <si>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</si>
  <si>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</si>
  <si>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</si>
  <si>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</si>
  <si>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</si>
  <si>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</si>
  <si>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</si>
  <si>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</si>
  <si>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</si>
  <si>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</si>
  <si>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</si>
  <si>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</si>
  <si>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</si>
  <si>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</si>
  <si>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</si>
  <si>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</si>
  <si>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</si>
  <si>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</si>
  <si>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</si>
  <si>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</si>
  <si>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</si>
  <si>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</si>
  <si>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</si>
  <si>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</si>
  <si>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</si>
  <si>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</si>
  <si>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</si>
  <si>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</si>
  <si>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</si>
  <si>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</si>
  <si>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</si>
  <si>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</si>
  <si>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</si>
  <si>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</si>
  <si>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</si>
  <si>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</si>
  <si>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</si>
  <si>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</si>
  <si>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</si>
  <si>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</si>
  <si>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</si>
  <si>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</si>
  <si>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</si>
  <si>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</si>
  <si>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</si>
  <si>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</si>
  <si>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</si>
  <si>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</si>
  <si>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</si>
  <si>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</si>
  <si>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</si>
  <si>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</si>
  <si>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</si>
  <si>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</si>
  <si>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</si>
  <si>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</si>
  <si>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</si>
  <si>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</si>
  <si>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</si>
  <si>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</si>
  <si>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</si>
  <si>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</si>
  <si>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</si>
  <si>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</si>
  <si>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</si>
  <si>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</si>
  <si>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</si>
  <si>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</si>
  <si>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</si>
  <si>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</si>
  <si>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</si>
  <si>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</si>
  <si>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</si>
  <si>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</si>
  <si>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</si>
  <si>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</si>
  <si>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</si>
  <si>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</si>
  <si>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</si>
  <si>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</si>
  <si>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</si>
  <si>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</si>
  <si>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</si>
  <si>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</si>
  <si>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</si>
  <si>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</si>
  <si>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</si>
  <si>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</si>
  <si>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</si>
  <si>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</si>
  <si>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</si>
  <si>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</si>
  <si>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</si>
  <si>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</si>
  <si>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</si>
  <si>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</si>
  <si>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</si>
  <si>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</si>
  <si>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</si>
  <si>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</si>
  <si>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</si>
  <si>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</si>
  <si>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</si>
  <si>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</si>
  <si>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</si>
  <si>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</si>
  <si>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</si>
  <si>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</si>
  <si>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</si>
  <si>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</si>
  <si>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</si>
  <si>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</si>
  <si>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</si>
  <si>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</si>
  <si>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</si>
  <si>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</si>
  <si>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</si>
  <si>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</si>
  <si>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</si>
  <si>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</si>
  <si>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</si>
  <si>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</si>
  <si>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</si>
  <si>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</si>
  <si>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</si>
  <si>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</si>
  <si>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</si>
  <si>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</si>
  <si>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</si>
  <si>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</si>
  <si>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</si>
  <si>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</si>
  <si>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</si>
  <si>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</si>
  <si>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</si>
  <si>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</si>
  <si>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</si>
  <si>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</si>
  <si>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</si>
  <si>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</si>
  <si>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</si>
  <si>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</si>
  <si>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</si>
  <si>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</si>
  <si>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</si>
  <si>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</si>
  <si>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</si>
  <si>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</si>
  <si>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</si>
  <si>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</si>
  <si>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</si>
  <si>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</si>
  <si>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</si>
  <si>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</si>
  <si>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</si>
  <si>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</si>
  <si>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</si>
  <si>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</si>
  <si>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</si>
  <si>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</si>
  <si>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</si>
  <si>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</si>
  <si>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</si>
  <si>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</si>
  <si>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</si>
  <si>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</si>
  <si>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</si>
  <si>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</si>
  <si>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</si>
  <si>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</si>
  <si>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</si>
  <si>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</si>
  <si>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</si>
  <si>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</si>
  <si>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</si>
  <si>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</si>
  <si>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</si>
  <si>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</si>
  <si>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</si>
  <si>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</si>
  <si>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</si>
  <si>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</si>
  <si>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</si>
  <si>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</si>
  <si>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</si>
  <si>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</si>
  <si>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</si>
  <si>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</si>
  <si>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</si>
  <si>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</si>
  <si>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</si>
  <si>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</si>
  <si>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</si>
  <si>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</si>
  <si>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</si>
  <si>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</si>
  <si>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</si>
  <si>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</si>
  <si>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</si>
  <si>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</si>
  <si>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</si>
  <si>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</si>
  <si>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</si>
  <si>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</si>
  <si>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</si>
  <si>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</si>
  <si>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</si>
  <si>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</si>
  <si>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</si>
  <si>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</si>
  <si>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</si>
  <si>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</si>
  <si>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</si>
  <si>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</si>
  <si>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</si>
  <si>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</si>
  <si>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</si>
  <si>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</si>
  <si>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</si>
  <si>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</si>
  <si>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</si>
  <si>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</si>
  <si>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</si>
  <si>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</si>
  <si>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</si>
  <si>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</si>
  <si>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</si>
  <si>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</si>
  <si>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</si>
  <si>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</si>
  <si>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</si>
  <si>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</si>
  <si>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</si>
  <si>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</si>
  <si>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</si>
  <si>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</si>
  <si>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</si>
  <si>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</si>
  <si>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</si>
  <si>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</si>
  <si>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</si>
  <si>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</si>
  <si>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</si>
  <si>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</si>
  <si>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</si>
  <si>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</si>
  <si>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</si>
  <si>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</si>
  <si>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</si>
  <si>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</si>
  <si>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</si>
  <si>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</si>
  <si>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</si>
  <si>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</si>
  <si>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</si>
  <si>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</si>
  <si>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</si>
  <si>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</si>
  <si>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</si>
  <si>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</si>
  <si>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</si>
  <si>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</si>
  <si>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</si>
  <si>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</si>
  <si>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</si>
  <si>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</si>
  <si>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</si>
  <si>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</si>
  <si>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</si>
  <si>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</si>
  <si>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</si>
  <si>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</si>
  <si>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</si>
  <si>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</si>
  <si>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</si>
  <si>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</si>
  <si>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</si>
  <si>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</si>
  <si>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</si>
  <si>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</si>
  <si>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</si>
  <si>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</si>
  <si>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</si>
  <si>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</si>
  <si>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</si>
  <si>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</si>
  <si>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</si>
  <si>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</si>
  <si>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</si>
  <si>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</si>
  <si>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</si>
  <si>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</si>
  <si>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</si>
  <si>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</si>
  <si>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</si>
  <si>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</si>
  <si>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</si>
  <si>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</si>
  <si>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</si>
  <si>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</si>
  <si>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</si>
  <si>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</si>
  <si>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</si>
  <si>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</si>
  <si>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</si>
  <si>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</si>
  <si>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</si>
  <si>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</si>
  <si>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</si>
  <si>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</si>
  <si>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</si>
  <si>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</si>
  <si>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</si>
  <si>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</si>
  <si>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</si>
  <si>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</si>
  <si>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</si>
  <si>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</si>
  <si>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</si>
  <si>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</si>
  <si>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</si>
  <si>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</si>
  <si>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</si>
  <si>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</si>
  <si>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</si>
  <si>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</si>
  <si>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</si>
  <si>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</si>
  <si>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</si>
  <si>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</si>
  <si>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</si>
  <si>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</si>
  <si>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</si>
  <si>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</si>
  <si>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</si>
  <si>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</si>
  <si>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</si>
  <si>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</si>
  <si>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</si>
  <si>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</si>
  <si>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</si>
  <si>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</si>
  <si>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</si>
  <si>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</si>
  <si>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</si>
  <si>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</si>
  <si>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</si>
  <si>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</si>
  <si>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</si>
  <si>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</si>
  <si>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</si>
  <si>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</si>
  <si>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</si>
  <si>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</si>
  <si>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</si>
  <si>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</si>
  <si>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</si>
  <si>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</si>
  <si>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</si>
  <si>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</si>
  <si>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</si>
  <si>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</si>
  <si>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</si>
  <si>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</si>
  <si>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</si>
  <si>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</si>
  <si>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</si>
  <si>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</si>
  <si>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</si>
  <si>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</si>
  <si>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</si>
  <si>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</si>
  <si>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</si>
  <si>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</si>
  <si>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</si>
  <si>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</si>
  <si>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</si>
  <si>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</si>
  <si>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</si>
  <si>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</si>
  <si>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</si>
  <si>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</si>
  <si>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</si>
  <si>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</si>
  <si>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</si>
  <si>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</si>
  <si>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</si>
  <si>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</si>
  <si>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</si>
  <si>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</si>
  <si>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</si>
  <si>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</si>
  <si>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</si>
  <si>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</si>
  <si>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</si>
  <si>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</si>
  <si>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</si>
  <si>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</si>
  <si>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</si>
  <si>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</si>
  <si>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</si>
  <si>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</si>
  <si>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</si>
  <si>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</si>
  <si>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</si>
  <si>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</si>
  <si>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</si>
  <si>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</si>
  <si>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</si>
  <si>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</si>
  <si>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</si>
  <si>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</si>
  <si>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</si>
  <si>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</si>
  <si>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</si>
  <si>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</si>
  <si>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</si>
  <si>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</si>
  <si>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</si>
  <si>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</si>
  <si>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</si>
  <si>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</si>
  <si>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</si>
  <si>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</si>
  <si>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</si>
  <si>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</si>
  <si>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</si>
  <si>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</si>
  <si>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</si>
  <si>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</si>
  <si>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</si>
  <si>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</si>
  <si>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</si>
  <si>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</si>
  <si>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</si>
  <si>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</si>
  <si>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</si>
  <si>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</si>
  <si>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</si>
  <si>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</si>
  <si>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</si>
  <si>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</si>
  <si>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</si>
  <si>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</si>
  <si>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</si>
  <si>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</si>
  <si>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</si>
  <si>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</si>
  <si>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</si>
  <si>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</si>
  <si>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</si>
  <si>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</si>
  <si>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</si>
  <si>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</si>
  <si>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</si>
  <si>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</si>
  <si>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</si>
  <si>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</si>
  <si>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</si>
  <si>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</si>
  <si>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</si>
  <si>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</si>
  <si>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</si>
  <si>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</si>
  <si>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</si>
  <si>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</si>
  <si>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</si>
  <si>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</si>
  <si>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</si>
  <si>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</si>
  <si>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</si>
  <si>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</si>
  <si>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</si>
  <si>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</si>
  <si>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</si>
  <si>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</si>
  <si>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</si>
  <si>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</si>
  <si>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</si>
  <si>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</si>
  <si>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</si>
  <si>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</si>
  <si>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</si>
  <si>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</si>
  <si>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</si>
  <si>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</si>
  <si>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</si>
  <si>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</si>
  <si>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</si>
  <si>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</si>
  <si>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</si>
  <si>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</si>
  <si>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</si>
  <si>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</si>
  <si>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</si>
  <si>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</si>
  <si>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</si>
  <si>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</si>
  <si>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</si>
  <si>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</si>
  <si>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</si>
  <si>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</si>
  <si>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</si>
  <si>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</si>
  <si>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</si>
  <si>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</si>
  <si>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</si>
  <si>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</si>
  <si>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</si>
  <si>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</si>
  <si>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</si>
  <si>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</si>
  <si>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</si>
  <si>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</si>
  <si>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</si>
  <si>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</si>
  <si>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</si>
  <si>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</si>
  <si>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</si>
  <si>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</si>
  <si>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</si>
  <si>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</si>
  <si>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</si>
  <si>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</si>
  <si>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</si>
  <si>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</si>
  <si>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</si>
  <si>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</si>
  <si>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</si>
  <si>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</si>
  <si>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</si>
  <si>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</si>
  <si>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</si>
  <si>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</si>
  <si>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</si>
  <si>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</si>
  <si>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</si>
  <si>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</si>
  <si>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</si>
  <si>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</si>
  <si>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</si>
  <si>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</si>
  <si>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</si>
  <si>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</si>
  <si>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</si>
  <si>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</si>
  <si>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</si>
  <si>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</si>
  <si>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</si>
  <si>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</si>
  <si>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</si>
  <si>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</si>
  <si>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</si>
  <si>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</si>
  <si>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</si>
  <si>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</si>
  <si>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</si>
  <si>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</si>
  <si>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</si>
  <si>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</si>
  <si>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</si>
  <si>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</si>
  <si>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</si>
  <si>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</si>
  <si>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</si>
  <si>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</si>
  <si>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</si>
  <si>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</si>
  <si>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</si>
  <si>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</si>
  <si>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</si>
  <si>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</si>
  <si>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</si>
  <si>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</si>
  <si>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</si>
  <si>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</si>
  <si>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</si>
  <si>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</si>
  <si>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</si>
  <si>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</si>
  <si>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</si>
  <si>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</si>
  <si>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</si>
  <si>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</si>
  <si>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</si>
  <si>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</si>
  <si>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</si>
  <si>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</si>
  <si>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</si>
  <si>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</si>
  <si>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</si>
  <si>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</si>
  <si>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</si>
  <si>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</si>
  <si>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</si>
  <si>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</si>
  <si>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</si>
  <si>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</si>
  <si>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</si>
  <si>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</si>
  <si>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</si>
  <si>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</si>
  <si>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</si>
  <si>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</si>
  <si>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</si>
  <si>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</si>
  <si>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</si>
  <si>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</si>
  <si>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</si>
  <si>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</si>
  <si>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</si>
  <si>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</si>
  <si>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</si>
  <si>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</si>
  <si>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</si>
  <si>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</si>
  <si>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</si>
  <si>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</si>
  <si>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</si>
  <si>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</si>
  <si>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</si>
  <si>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</si>
  <si>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</si>
  <si>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</si>
  <si>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</si>
  <si>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</si>
  <si>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</si>
  <si>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</si>
  <si>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</si>
  <si>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</si>
  <si>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</si>
  <si>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</si>
  <si>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</si>
  <si>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</si>
  <si>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</si>
  <si>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</si>
  <si>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</si>
  <si>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</si>
  <si>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</si>
  <si>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</si>
  <si>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</si>
  <si>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</si>
  <si>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</si>
  <si>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</si>
  <si>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</si>
  <si>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</si>
  <si>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</si>
  <si>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</si>
  <si>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</si>
  <si>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</si>
  <si>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</si>
  <si>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</si>
  <si>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</si>
  <si>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</si>
  <si>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</si>
  <si>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</si>
  <si>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</si>
  <si>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</si>
  <si>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</si>
  <si>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</si>
  <si>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</si>
  <si>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</si>
  <si>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</si>
  <si>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</si>
  <si>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</si>
  <si>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</si>
  <si>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</si>
  <si>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</si>
  <si>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</si>
  <si>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</si>
  <si>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</si>
  <si>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</si>
  <si>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</si>
  <si>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</si>
  <si>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</si>
  <si>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</si>
  <si>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</si>
  <si>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</si>
  <si>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</si>
  <si>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</si>
  <si>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</si>
  <si>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</si>
  <si>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</si>
  <si>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</si>
  <si>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</si>
  <si>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</si>
  <si>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</si>
  <si>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</si>
  <si>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</si>
  <si>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</si>
  <si>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</si>
  <si>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</si>
  <si>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</si>
  <si>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</si>
  <si>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</si>
  <si>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</si>
  <si>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</si>
  <si>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</si>
  <si>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</si>
  <si>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</si>
  <si>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</si>
  <si>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</si>
  <si>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</si>
  <si>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</si>
  <si>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</si>
  <si>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</si>
  <si>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</si>
  <si>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</si>
  <si>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</si>
  <si>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</si>
  <si>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</si>
  <si>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</si>
  <si>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</si>
  <si>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</si>
  <si>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</si>
  <si>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</si>
  <si>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</si>
  <si>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</si>
  <si>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</si>
  <si>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</si>
  <si>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</si>
  <si>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</si>
  <si>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</si>
  <si>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</si>
  <si>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</si>
  <si>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</si>
  <si>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</si>
  <si>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</si>
  <si>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</si>
  <si>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</si>
  <si>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</si>
  <si>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</si>
  <si>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</si>
  <si>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</si>
  <si>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</si>
  <si>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</si>
  <si>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</si>
  <si>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</si>
  <si>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</si>
  <si>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</si>
  <si>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</si>
  <si>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</si>
  <si>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</si>
  <si>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</si>
  <si>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</si>
  <si>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</si>
  <si>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</si>
  <si>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</si>
  <si>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</si>
  <si>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</si>
  <si>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</si>
  <si>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</si>
  <si>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</si>
  <si>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</si>
  <si>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</si>
  <si>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</si>
  <si>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</si>
  <si>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</si>
  <si>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</si>
  <si>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</si>
  <si>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</si>
  <si>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</si>
  <si>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</si>
  <si>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</si>
  <si>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</si>
  <si>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</si>
  <si>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</si>
  <si>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</si>
  <si>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</si>
  <si>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</si>
  <si>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</si>
  <si>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</si>
  <si>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</si>
  <si>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</si>
  <si>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</si>
  <si>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</si>
  <si>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</si>
  <si>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</si>
  <si>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</si>
  <si>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</si>
  <si>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</si>
  <si>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</si>
  <si>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</si>
  <si>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</si>
  <si>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</si>
  <si>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</si>
  <si>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</si>
  <si>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</si>
  <si>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</si>
  <si>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</si>
  <si>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</si>
  <si>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</si>
  <si>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</si>
  <si>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</si>
  <si>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</si>
  <si>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</si>
  <si>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</si>
  <si>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</si>
  <si>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</si>
  <si>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</si>
  <si>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</si>
  <si>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</si>
  <si>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</si>
  <si>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</si>
  <si>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</si>
  <si>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</si>
  <si>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</si>
  <si>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</si>
  <si>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</si>
  <si>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</si>
  <si>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</si>
  <si>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</si>
  <si>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</si>
  <si>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</si>
  <si>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</si>
  <si>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</si>
  <si>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</si>
  <si>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</si>
  <si>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</si>
  <si>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</si>
  <si>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</si>
  <si>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</si>
  <si>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</si>
  <si>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</si>
  <si>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</si>
  <si>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</si>
  <si>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</si>
  <si>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</si>
  <si>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</si>
  <si>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</si>
  <si>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</si>
  <si>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</si>
  <si>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</si>
  <si>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</si>
  <si>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</si>
  <si>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</si>
  <si>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</si>
  <si>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</si>
  <si>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</si>
  <si>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</si>
  <si>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</si>
  <si>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</si>
  <si>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</si>
  <si>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</si>
  <si>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</si>
  <si>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</si>
  <si>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</si>
  <si>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</si>
  <si>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</si>
  <si>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</si>
  <si>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</si>
  <si>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</si>
  <si>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</si>
  <si>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</si>
  <si>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</si>
  <si>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</si>
  <si>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</si>
  <si>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</si>
  <si>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</si>
  <si>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</si>
  <si>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</si>
  <si>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</si>
  <si>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</si>
  <si>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</si>
  <si>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</si>
  <si>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</si>
  <si>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</si>
  <si>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</si>
  <si>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</si>
  <si>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</si>
  <si>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</si>
  <si>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</si>
  <si>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</si>
  <si>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</si>
  <si>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</si>
  <si>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</si>
  <si>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</si>
  <si>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</si>
  <si>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</si>
  <si>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</si>
  <si>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</si>
  <si>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</si>
  <si>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</si>
  <si>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</si>
  <si>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</si>
  <si>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</si>
  <si>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</si>
  <si>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</si>
  <si>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</si>
  <si>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</si>
  <si>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</si>
  <si>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</si>
  <si>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</si>
  <si>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</si>
  <si>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</si>
  <si>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</si>
  <si>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</si>
  <si>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</si>
  <si>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</si>
  <si>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</si>
  <si>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</si>
  <si>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</si>
  <si>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</si>
  <si>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</si>
  <si>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</si>
  <si>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</si>
  <si>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</si>
  <si>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</si>
  <si>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</si>
  <si>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</si>
  <si>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</si>
  <si>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</si>
  <si>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</si>
  <si>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</si>
  <si>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</si>
  <si>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</si>
  <si>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</si>
  <si>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</si>
  <si>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</si>
  <si>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</si>
  <si>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</si>
  <si>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</si>
  <si>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</si>
  <si>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</si>
  <si>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</si>
  <si>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</si>
  <si>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</si>
  <si>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</si>
  <si>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</si>
  <si>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</si>
  <si>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</si>
  <si>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</si>
  <si>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</si>
  <si>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</si>
  <si>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</si>
  <si>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</si>
  <si>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</si>
  <si>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</si>
  <si>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</si>
  <si>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</si>
  <si>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</si>
  <si>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</si>
  <si>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</si>
  <si>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</si>
  <si>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</si>
  <si>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</si>
  <si>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</si>
  <si>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</si>
  <si>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</si>
  <si>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</si>
  <si>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</si>
  <si>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</si>
  <si>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</si>
  <si>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</si>
  <si>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</si>
  <si>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</si>
  <si>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</si>
  <si>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</si>
  <si>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</si>
  <si>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</si>
  <si>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</si>
  <si>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</si>
  <si>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</si>
  <si>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</si>
  <si>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</si>
  <si>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</si>
  <si>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</si>
  <si>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</si>
  <si>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</si>
  <si>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</si>
  <si>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</si>
  <si>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</si>
  <si>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</si>
  <si>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</si>
  <si>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</si>
  <si>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</si>
  <si>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</si>
  <si>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</si>
  <si>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</si>
  <si>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</si>
  <si>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</si>
  <si>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</si>
  <si>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</si>
  <si>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</si>
  <si>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</si>
  <si>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</si>
  <si>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</si>
  <si>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</si>
  <si>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</si>
  <si>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</si>
  <si>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</si>
  <si>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</si>
  <si>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</si>
  <si>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</si>
  <si>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</si>
  <si>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</si>
  <si>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</si>
  <si>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</si>
  <si>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</si>
  <si>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</si>
  <si>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</si>
  <si>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</si>
  <si>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</si>
  <si>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</si>
  <si>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</si>
  <si>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</si>
  <si>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</si>
  <si>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</si>
  <si>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</si>
  <si>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</si>
  <si>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</si>
  <si>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</si>
  <si>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</si>
  <si>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</si>
  <si>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</si>
  <si>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</si>
  <si>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</si>
  <si>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</si>
  <si>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</si>
  <si>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</si>
  <si>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</si>
  <si>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</si>
  <si>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</si>
  <si>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</si>
  <si>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</si>
  <si>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</si>
  <si>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</si>
  <si>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</si>
  <si>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</si>
  <si>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</si>
  <si>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</si>
  <si>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</si>
  <si>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</si>
  <si>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</si>
  <si>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</si>
  <si>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</si>
  <si>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</si>
  <si>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</si>
  <si>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</si>
  <si>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</si>
  <si>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</si>
  <si>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</si>
  <si>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</si>
  <si>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</si>
  <si>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</si>
  <si>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</si>
  <si>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</si>
  <si>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</si>
  <si>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</si>
  <si>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</si>
  <si>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</si>
  <si>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</si>
  <si>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</si>
  <si>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</si>
  <si>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</si>
  <si>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</si>
  <si>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</si>
  <si>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</si>
  <si>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</si>
  <si>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</si>
  <si>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</si>
  <si>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</si>
  <si>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</si>
  <si>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</si>
  <si>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</si>
  <si>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</si>
  <si>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</si>
  <si>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</si>
  <si>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</si>
  <si>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</si>
  <si>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</si>
  <si>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</si>
  <si>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</si>
  <si>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</si>
  <si>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</si>
  <si>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</si>
  <si>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</si>
  <si>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</si>
  <si>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</si>
  <si>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</si>
  <si>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</si>
  <si>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</si>
  <si>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</si>
  <si>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</si>
  <si>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</si>
  <si>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</si>
  <si>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</si>
  <si>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</si>
  <si>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</si>
  <si>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</si>
  <si>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</si>
  <si>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</si>
  <si>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</si>
  <si>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</si>
  <si>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</si>
  <si>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</si>
  <si>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</si>
  <si>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</si>
  <si>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</si>
  <si>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</si>
  <si>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</si>
  <si>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</si>
  <si>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</si>
  <si>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</si>
  <si>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</si>
  <si>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</si>
  <si>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</si>
  <si>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</si>
  <si>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</si>
  <si>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</si>
  <si>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</si>
  <si>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</si>
  <si>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</si>
  <si>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</si>
  <si>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</si>
  <si>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</si>
  <si>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</si>
  <si>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</si>
  <si>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</si>
  <si>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</si>
  <si>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</si>
  <si>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</si>
  <si>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</si>
  <si>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</si>
  <si>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</si>
  <si>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</si>
  <si>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</si>
  <si>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</si>
  <si>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</si>
  <si>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</si>
  <si>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</si>
  <si>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</si>
  <si>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</si>
  <si>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</si>
  <si>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</si>
  <si>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</si>
  <si>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</si>
  <si>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</si>
  <si>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</si>
  <si>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</si>
  <si>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</si>
  <si>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</si>
  <si>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</si>
  <si>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</si>
  <si>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</si>
  <si>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</si>
  <si>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</si>
  <si>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</si>
  <si>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</si>
  <si>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</si>
  <si>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</si>
  <si>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</si>
  <si>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</si>
  <si>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</si>
  <si>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</si>
  <si>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</si>
  <si>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</si>
  <si>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</si>
  <si>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</si>
  <si>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</si>
  <si>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</si>
  <si>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</si>
  <si>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</si>
  <si>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</si>
  <si>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</si>
  <si>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</si>
  <si>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</si>
  <si>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</si>
  <si>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</si>
  <si>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</si>
  <si>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</si>
  <si>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</si>
  <si>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</si>
  <si>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</si>
  <si>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</si>
  <si>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</si>
  <si>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</si>
  <si>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</si>
  <si>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</si>
  <si>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</si>
  <si>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</si>
  <si>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</si>
  <si>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</si>
  <si>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</si>
  <si>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</si>
  <si>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</si>
  <si>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</si>
  <si>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</si>
  <si>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</si>
  <si>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</si>
  <si>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</si>
  <si>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</si>
  <si>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</si>
  <si>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</si>
  <si>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</si>
  <si>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</si>
  <si>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</si>
  <si>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</si>
  <si>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</si>
  <si>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</si>
  <si>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</si>
  <si>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</si>
  <si>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</si>
  <si>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</si>
  <si>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</si>
  <si>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</si>
  <si>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</si>
  <si>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</si>
  <si>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</si>
  <si>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</si>
  <si>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</si>
  <si>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</si>
  <si>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</si>
  <si>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</si>
  <si>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</si>
  <si>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</si>
  <si>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</si>
  <si>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</si>
  <si>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</si>
  <si>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</si>
  <si>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</si>
  <si>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</si>
  <si>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</si>
  <si>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</si>
  <si>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</si>
  <si>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</si>
  <si>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</si>
  <si>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</si>
  <si>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</si>
  <si>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</si>
  <si>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</si>
  <si>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</si>
  <si>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</si>
  <si>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</si>
  <si>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</si>
  <si>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</si>
  <si>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</si>
  <si>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</si>
  <si>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</si>
  <si>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</si>
  <si>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</si>
  <si>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</si>
  <si>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</si>
  <si>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</si>
  <si>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</si>
  <si>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</si>
  <si>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</si>
  <si>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</si>
  <si>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</si>
  <si>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</si>
  <si>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</si>
  <si>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</si>
  <si>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</si>
  <si>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</si>
  <si>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</si>
  <si>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</si>
  <si>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</si>
  <si>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</si>
  <si>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</si>
  <si>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</si>
  <si>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</si>
  <si>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</si>
  <si>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</si>
  <si>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</si>
  <si>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</si>
  <si>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</si>
  <si>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</si>
  <si>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</si>
  <si>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</si>
  <si>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</si>
  <si>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</si>
  <si>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</si>
  <si>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</si>
  <si>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</si>
  <si>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</si>
  <si>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</si>
  <si>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</si>
  <si>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</si>
  <si>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</si>
  <si>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</si>
  <si>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</si>
  <si>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</si>
  <si>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</si>
  <si>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</si>
  <si>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</si>
  <si>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</si>
  <si>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</si>
  <si>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</si>
  <si>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</si>
  <si>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</si>
  <si>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</si>
  <si>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</si>
  <si>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</si>
  <si>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</si>
  <si>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</si>
  <si>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</si>
  <si>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</si>
  <si>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</si>
  <si>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</si>
  <si>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</si>
  <si>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</si>
  <si>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</si>
  <si>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</si>
  <si>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</si>
  <si>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</si>
  <si>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</si>
  <si>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</si>
  <si>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</si>
  <si>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</si>
  <si>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</si>
  <si>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</si>
  <si>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</si>
  <si>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</si>
  <si>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</si>
  <si>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</si>
  <si>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</si>
  <si>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</si>
  <si>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</si>
  <si>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</si>
  <si>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</si>
  <si>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</si>
  <si>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</si>
  <si>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</si>
  <si>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</si>
  <si>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</si>
  <si>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</si>
  <si>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</si>
  <si>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</si>
  <si>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</si>
  <si>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</si>
  <si>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</si>
  <si>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</si>
  <si>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</si>
  <si>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</si>
  <si>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</si>
  <si>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</si>
  <si>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</si>
  <si>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</si>
  <si>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</si>
  <si>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</si>
  <si>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</si>
  <si>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</si>
  <si>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</si>
  <si>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</si>
  <si>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</si>
  <si>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</si>
  <si>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</si>
  <si>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</si>
  <si>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</si>
  <si>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</si>
  <si>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</si>
  <si>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</si>
  <si>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</si>
  <si>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</si>
  <si>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</si>
  <si>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</si>
  <si>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</si>
  <si>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</si>
  <si>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</si>
  <si>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</si>
  <si>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</si>
  <si>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</si>
  <si>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</si>
  <si>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</si>
  <si>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</si>
  <si>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</si>
  <si>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</si>
  <si>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</si>
  <si>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</si>
  <si>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</si>
  <si>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</si>
  <si>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</si>
  <si>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</si>
  <si>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</si>
  <si>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</si>
  <si>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</si>
  <si>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</si>
  <si>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</si>
  <si>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</si>
  <si>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</si>
  <si>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</si>
  <si>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</si>
  <si>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</si>
  <si>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</si>
  <si>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</si>
  <si>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</si>
  <si>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</si>
  <si>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</si>
  <si>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</si>
  <si>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</si>
  <si>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</si>
  <si>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</si>
  <si>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</si>
  <si>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</si>
  <si>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</si>
  <si>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</si>
  <si>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</si>
  <si>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</si>
  <si>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</si>
  <si>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</si>
  <si>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</si>
  <si>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</si>
  <si>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</si>
  <si>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</si>
  <si>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</si>
  <si>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</si>
  <si>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</si>
  <si>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</si>
  <si>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</si>
  <si>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</si>
  <si>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</si>
  <si>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</si>
  <si>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</si>
  <si>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</si>
  <si>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</si>
  <si>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</si>
  <si>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</si>
  <si>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</si>
  <si>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</si>
  <si>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</si>
  <si>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</si>
  <si>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</si>
  <si>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</si>
  <si>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</si>
  <si>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</si>
  <si>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</si>
  <si>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</si>
  <si>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</si>
  <si>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</si>
  <si>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</si>
  <si>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</si>
  <si>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</si>
  <si>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</si>
  <si>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</si>
  <si>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</si>
  <si>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</si>
  <si>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</si>
  <si>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</si>
  <si>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</si>
  <si>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</si>
  <si>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</si>
  <si>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</si>
  <si>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</si>
  <si>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</si>
  <si>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</si>
  <si>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</si>
  <si>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</si>
  <si>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</si>
  <si>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</si>
  <si>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</si>
  <si>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</si>
  <si>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</si>
  <si>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</si>
  <si>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</si>
  <si>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</si>
  <si>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</si>
  <si>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</si>
  <si>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</si>
  <si>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</si>
  <si>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</si>
  <si>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</si>
  <si>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</si>
  <si>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</si>
  <si>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</si>
  <si>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</si>
  <si>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</si>
  <si>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</si>
  <si>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</si>
  <si>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</si>
  <si>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</si>
  <si>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</si>
  <si>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</si>
  <si>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</si>
  <si>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</si>
  <si>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</si>
  <si>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</si>
  <si>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</si>
  <si>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</si>
  <si>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</si>
  <si>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</si>
  <si>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</si>
  <si>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</si>
  <si>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</si>
  <si>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</si>
  <si>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</si>
  <si>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</si>
  <si>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</si>
  <si>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</si>
  <si>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</si>
  <si>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</si>
  <si>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</si>
  <si>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</si>
  <si>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</si>
  <si>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</si>
  <si>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</si>
  <si>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</si>
  <si>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</si>
  <si>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</si>
  <si>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</si>
  <si>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</si>
  <si>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</si>
  <si>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</si>
  <si>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</si>
  <si>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</si>
  <si>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</si>
  <si>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</si>
  <si>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</si>
  <si>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</si>
  <si>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</si>
  <si>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</si>
  <si>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</si>
  <si>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</si>
  <si>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</si>
  <si>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</si>
  <si>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</si>
  <si>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</si>
  <si>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</si>
  <si>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</si>
  <si>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</si>
  <si>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</si>
  <si>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</si>
  <si>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</si>
  <si>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</si>
  <si>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</si>
  <si>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</si>
  <si>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</si>
  <si>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</si>
  <si>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</si>
  <si>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</si>
  <si>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</si>
  <si>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</si>
  <si>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</si>
  <si>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</si>
  <si>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</si>
  <si>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</si>
  <si>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</si>
  <si>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</si>
  <si>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</si>
  <si>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</si>
  <si>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</si>
  <si>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</si>
  <si>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</si>
  <si>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</si>
  <si>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</si>
  <si>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</si>
  <si>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</si>
  <si>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</si>
  <si>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</si>
  <si>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</si>
  <si>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</si>
  <si>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</si>
  <si>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</si>
  <si>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</si>
  <si>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</si>
  <si>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</si>
  <si>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</si>
  <si>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</si>
  <si>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</si>
  <si>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</si>
  <si>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</si>
  <si>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</si>
  <si>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</si>
  <si>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</si>
  <si>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</si>
  <si>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</si>
  <si>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</si>
  <si>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</si>
  <si>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</si>
  <si>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</si>
  <si>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</si>
  <si>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</si>
  <si>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</si>
  <si>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</si>
  <si>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</si>
  <si>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</si>
  <si>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</si>
  <si>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</si>
  <si>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</si>
  <si>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</si>
  <si>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</si>
  <si>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</si>
  <si>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</si>
  <si>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</si>
  <si>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</si>
  <si>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</si>
  <si>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</si>
  <si>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</si>
  <si>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</si>
  <si>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</si>
  <si>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</si>
  <si>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</si>
  <si>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</si>
  <si>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</si>
  <si>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</si>
  <si>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</si>
  <si>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</si>
  <si>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</si>
  <si>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</si>
  <si>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</si>
  <si>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</si>
  <si>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</si>
  <si>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</si>
  <si>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</si>
  <si>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</si>
  <si>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</si>
  <si>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</si>
  <si>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</si>
  <si>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</si>
  <si>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</si>
  <si>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</si>
  <si>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</si>
  <si>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</si>
  <si>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</si>
  <si>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</si>
  <si>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</si>
  <si>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</si>
  <si>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</si>
  <si>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</si>
  <si>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</si>
  <si>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</si>
  <si>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</si>
  <si>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</si>
  <si>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</si>
  <si>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</si>
  <si>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</si>
  <si>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</si>
  <si>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</si>
  <si>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</si>
  <si>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</si>
  <si>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</si>
  <si>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</si>
  <si>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</si>
  <si>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</si>
  <si>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</si>
  <si>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</si>
  <si>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</si>
  <si>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</si>
  <si>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</si>
  <si>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</si>
  <si>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</si>
  <si>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</si>
  <si>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</si>
  <si>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</si>
  <si>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</si>
  <si>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</si>
  <si>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</si>
  <si>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</si>
  <si>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</si>
  <si>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</si>
  <si>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</si>
  <si>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</si>
  <si>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</si>
  <si>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</si>
  <si>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</si>
  <si>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</si>
  <si>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</si>
  <si>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</si>
  <si>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</si>
  <si>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</si>
  <si>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</si>
  <si>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</si>
  <si>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</si>
  <si>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</si>
  <si>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</si>
  <si>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</si>
  <si>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</si>
  <si>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</si>
  <si>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</si>
  <si>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</si>
  <si>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</si>
  <si>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</si>
  <si>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</si>
  <si>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</si>
  <si>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</si>
  <si>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</si>
  <si>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</si>
  <si>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</si>
  <si>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</si>
  <si>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</si>
  <si>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</si>
  <si>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</si>
  <si>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</si>
  <si>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</si>
  <si>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</si>
  <si>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</si>
  <si>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</si>
  <si>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</si>
  <si>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</si>
  <si>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</si>
  <si>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</si>
  <si>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</si>
  <si>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</si>
  <si>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</si>
  <si>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</si>
  <si>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</si>
  <si>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</si>
  <si>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</si>
  <si>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</si>
  <si>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</si>
  <si>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</si>
  <si>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</si>
  <si>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</si>
  <si>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</si>
  <si>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</si>
  <si>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</si>
  <si>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</si>
  <si>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</si>
  <si>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</si>
  <si>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</si>
  <si>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</si>
  <si>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</si>
  <si>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</si>
  <si>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</si>
  <si>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</si>
  <si>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</si>
  <si>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</si>
  <si>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</si>
  <si>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</si>
  <si>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</si>
  <si>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</si>
  <si>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</si>
  <si>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</si>
  <si>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</si>
  <si>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</si>
  <si>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</si>
  <si>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</si>
  <si>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</si>
  <si>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</si>
  <si>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</si>
  <si>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</si>
  <si>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</si>
  <si>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</si>
  <si>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</si>
  <si>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</si>
  <si>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</si>
  <si>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</si>
  <si>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</si>
  <si>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</si>
  <si>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</si>
  <si>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</si>
  <si>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</si>
  <si>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</si>
  <si>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</si>
  <si>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</si>
  <si>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</si>
  <si>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</si>
  <si>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</si>
  <si>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</si>
  <si>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</si>
  <si>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</si>
  <si>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</si>
  <si>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</si>
  <si>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</si>
  <si>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</si>
  <si>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</si>
  <si>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</si>
  <si>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</si>
  <si>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</si>
  <si>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</si>
  <si>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</si>
  <si>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</si>
  <si>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</si>
  <si>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</si>
  <si>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</si>
  <si>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</si>
  <si>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</si>
  <si>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</si>
  <si>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</si>
  <si>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</si>
  <si>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</si>
  <si>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</si>
  <si>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</si>
  <si>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</si>
  <si>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</si>
  <si>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</si>
  <si>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</si>
  <si>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</si>
  <si>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</si>
  <si>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</si>
  <si>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</si>
  <si>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</si>
  <si>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</si>
  <si>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</si>
  <si>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</si>
  <si>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</si>
  <si>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</si>
  <si>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</si>
  <si>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</si>
  <si>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</si>
  <si>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</si>
  <si>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</si>
  <si>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</si>
  <si>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</si>
  <si>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</si>
  <si>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</si>
  <si>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</si>
  <si>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</si>
  <si>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</si>
  <si>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</si>
  <si>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</si>
  <si>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</si>
  <si>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</si>
  <si>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</si>
  <si>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</si>
  <si>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</si>
  <si>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</si>
  <si>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</si>
  <si>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</si>
  <si>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</si>
  <si>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</si>
  <si>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</si>
  <si>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</si>
  <si>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</si>
  <si>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</si>
  <si>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</si>
  <si>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</si>
  <si>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</si>
  <si>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</si>
  <si>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</si>
  <si>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</si>
  <si>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</si>
  <si>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</si>
  <si>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</si>
  <si>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</si>
  <si>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</si>
  <si>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</si>
  <si>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</si>
  <si>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</si>
  <si>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</si>
  <si>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</si>
  <si>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</si>
  <si>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</si>
  <si>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</si>
  <si>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</si>
  <si>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</si>
  <si>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</si>
  <si>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</si>
  <si>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</si>
  <si>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</si>
  <si>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</si>
  <si>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</si>
  <si>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</si>
  <si>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</si>
  <si>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</si>
  <si>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</si>
  <si>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</si>
  <si>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</si>
  <si>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</si>
  <si>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</si>
  <si>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</si>
  <si>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</si>
  <si>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</si>
  <si>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</si>
  <si>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</si>
  <si>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</si>
  <si>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</si>
  <si>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</si>
  <si>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</si>
  <si>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</si>
  <si>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</si>
  <si>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</si>
  <si>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</si>
  <si>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</si>
  <si>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</si>
  <si>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</si>
  <si>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</si>
  <si>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</si>
  <si>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</si>
  <si>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</si>
  <si>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</si>
  <si>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</si>
  <si>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</si>
  <si>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</si>
  <si>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</si>
  <si>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</si>
  <si>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</si>
  <si>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</si>
  <si>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</si>
  <si>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</si>
  <si>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</si>
  <si>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</si>
  <si>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</si>
  <si>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</si>
  <si>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</si>
  <si>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</si>
  <si>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</si>
  <si>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</si>
  <si>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</si>
  <si>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</si>
  <si>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</si>
  <si>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</si>
  <si>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</si>
  <si>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</si>
  <si>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</si>
  <si>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</si>
  <si>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</si>
  <si>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</si>
  <si>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</si>
  <si>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</si>
  <si>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</si>
  <si>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</si>
  <si>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</si>
  <si>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</si>
  <si>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</si>
  <si>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</si>
  <si>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</si>
  <si>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</si>
  <si>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</si>
  <si>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</si>
  <si>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</si>
  <si>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</si>
  <si>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</si>
  <si>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</si>
  <si>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</si>
  <si>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</si>
  <si>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</si>
  <si>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</si>
  <si>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</si>
  <si>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</si>
  <si>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</si>
  <si>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</si>
  <si>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</si>
  <si>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</si>
  <si>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</si>
  <si>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</si>
  <si>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</si>
  <si>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</si>
  <si>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</si>
  <si>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</si>
  <si>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</si>
  <si>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</si>
  <si>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</si>
  <si>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</si>
  <si>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</si>
  <si>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</si>
  <si>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</si>
  <si>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</si>
  <si>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</si>
  <si>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</si>
  <si>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</si>
  <si>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</si>
  <si>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</si>
  <si>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</si>
  <si>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</si>
  <si>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</si>
  <si>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</si>
  <si>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</si>
  <si>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</si>
  <si>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</si>
  <si>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</si>
  <si>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</si>
  <si>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</si>
  <si>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</si>
  <si>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</si>
  <si>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</si>
  <si>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</si>
  <si>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</si>
  <si>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</si>
  <si>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</si>
  <si>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</si>
  <si>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</si>
  <si>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</si>
  <si>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</si>
  <si>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</si>
  <si>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</si>
  <si>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</si>
  <si>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</si>
  <si>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</si>
  <si>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</si>
  <si>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</si>
  <si>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</si>
  <si>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</si>
  <si>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</si>
  <si>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</si>
  <si>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</si>
  <si>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</si>
  <si>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</si>
  <si>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</si>
  <si>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</si>
  <si>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</si>
  <si>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</si>
  <si>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</si>
  <si>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</si>
  <si>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</si>
  <si>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</si>
  <si>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</si>
  <si>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</si>
  <si>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</si>
  <si>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</si>
  <si>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</si>
  <si>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</si>
  <si>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</si>
  <si>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</si>
  <si>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</si>
  <si>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</si>
  <si>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</si>
  <si>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</si>
  <si>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</si>
  <si>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</si>
  <si>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</si>
  <si>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</si>
  <si>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</si>
  <si>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</si>
  <si>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</si>
  <si>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</si>
  <si>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</si>
  <si>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</si>
  <si>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</si>
  <si>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</si>
  <si>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</si>
  <si>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</si>
  <si>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</si>
  <si>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</si>
  <si>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</si>
  <si>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</si>
  <si>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</si>
  <si>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</si>
  <si>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</si>
  <si>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</si>
  <si>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</si>
  <si>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</si>
  <si>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</si>
  <si>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</si>
  <si>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</si>
  <si>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</si>
  <si>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</si>
  <si>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</si>
  <si>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</si>
  <si>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</si>
  <si>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</si>
  <si>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</si>
  <si>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</si>
  <si>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</si>
  <si>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</si>
  <si>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</si>
  <si>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</si>
  <si>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</si>
  <si>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</si>
  <si>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</si>
  <si>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</si>
  <si>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</si>
  <si>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</si>
  <si>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</si>
  <si>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</si>
  <si>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</si>
  <si>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</si>
  <si>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</si>
  <si>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</si>
  <si>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</si>
  <si>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</si>
  <si>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</si>
  <si>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</si>
  <si>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</si>
  <si>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</si>
  <si>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</si>
  <si>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</si>
  <si>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</si>
  <si>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</si>
  <si>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</si>
  <si>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</si>
  <si>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</si>
  <si>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</si>
  <si>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</si>
  <si>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</si>
  <si>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</si>
  <si>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</si>
  <si>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</si>
  <si>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</si>
  <si>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</si>
  <si>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</si>
  <si>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</si>
  <si>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</si>
  <si>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</si>
  <si>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</si>
  <si>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</si>
  <si>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</si>
  <si>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</si>
  <si>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</si>
  <si>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</si>
  <si>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</si>
  <si>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</si>
  <si>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</si>
  <si>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</si>
  <si>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</si>
  <si>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</si>
  <si>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</si>
  <si>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</si>
  <si>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</si>
  <si>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</si>
  <si>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</si>
  <si>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</si>
  <si>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</si>
  <si>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</si>
  <si>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</si>
  <si>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</si>
  <si>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</si>
  <si>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</si>
  <si>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</si>
  <si>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</si>
  <si>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</si>
  <si>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</si>
  <si>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</si>
  <si>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</si>
  <si>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</si>
  <si>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</si>
  <si>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</si>
  <si>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</si>
  <si>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</si>
  <si>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</si>
  <si>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</si>
  <si>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</si>
  <si>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</si>
  <si>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</si>
  <si>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</si>
  <si>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</si>
  <si>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</si>
  <si>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</si>
  <si>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</si>
  <si>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</si>
  <si>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</si>
  <si>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</si>
  <si>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</si>
  <si>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</si>
  <si>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</si>
  <si>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</si>
  <si>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</si>
  <si>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</si>
  <si>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</si>
  <si>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</si>
  <si>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</si>
  <si>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</si>
  <si>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</si>
  <si>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</si>
  <si>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</si>
  <si>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</si>
  <si>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</si>
  <si>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</si>
  <si>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</si>
  <si>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</si>
  <si>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</si>
  <si>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</si>
  <si>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</si>
  <si>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</si>
  <si>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</si>
  <si>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</si>
  <si>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</si>
  <si>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</si>
  <si>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</si>
  <si>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</si>
  <si>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</si>
  <si>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</si>
  <si>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</si>
  <si>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</si>
  <si>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</si>
  <si>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</si>
  <si>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</si>
  <si>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</si>
  <si>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</si>
  <si>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</si>
  <si>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</si>
  <si>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</si>
  <si>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</si>
  <si>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</si>
  <si>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</si>
  <si>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</si>
  <si>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</si>
  <si>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</si>
  <si>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</si>
  <si>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</si>
  <si>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</si>
  <si>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</si>
  <si>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</si>
  <si>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</si>
  <si>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</si>
  <si>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</si>
  <si>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</si>
  <si>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</si>
  <si>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</si>
  <si>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</si>
  <si>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</si>
  <si>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</si>
  <si>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</si>
  <si>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</si>
  <si>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</si>
  <si>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</si>
  <si>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</si>
  <si>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</si>
  <si>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</si>
  <si>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</si>
  <si>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</si>
  <si>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</si>
  <si>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</si>
  <si>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</si>
  <si>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</si>
  <si>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</si>
  <si>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</si>
  <si>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</si>
  <si>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</si>
  <si>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</si>
  <si>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</si>
  <si>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</si>
  <si>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</si>
  <si>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</si>
  <si>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</si>
  <si>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</si>
  <si>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</si>
  <si>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</si>
  <si>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</si>
  <si>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</si>
  <si>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</si>
  <si>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</si>
  <si>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</si>
  <si>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</si>
  <si>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</si>
  <si>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</si>
  <si>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</si>
  <si>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</si>
  <si>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</si>
  <si>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</si>
  <si>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</si>
  <si>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</si>
  <si>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</si>
  <si>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</si>
  <si>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</si>
  <si>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</si>
  <si>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</si>
  <si>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</si>
  <si>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</si>
  <si>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</si>
  <si>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</si>
  <si>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</si>
  <si>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</si>
  <si>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</si>
  <si>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</si>
  <si>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</si>
  <si>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</si>
  <si>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</si>
  <si>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</si>
  <si>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</si>
  <si>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</si>
  <si>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</si>
  <si>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</si>
  <si>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</si>
  <si>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</si>
  <si>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</si>
  <si>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</si>
  <si>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</si>
  <si>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</si>
  <si>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</si>
  <si>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</si>
  <si>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</si>
  <si>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</si>
  <si>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</si>
  <si>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</si>
  <si>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</si>
  <si>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</si>
  <si>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</si>
  <si>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</si>
  <si>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</si>
  <si>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</si>
  <si>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</si>
  <si>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</si>
  <si>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</si>
  <si>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</si>
  <si>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</si>
  <si>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</si>
  <si>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</si>
  <si>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</si>
  <si>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</si>
  <si>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</si>
  <si>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</si>
  <si>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</si>
  <si>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</si>
  <si>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</si>
  <si>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</si>
  <si>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</si>
  <si>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</si>
  <si>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</si>
  <si>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</si>
  <si>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</si>
  <si>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</si>
  <si>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</si>
  <si>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</si>
  <si>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</si>
  <si>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</si>
  <si>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</si>
  <si>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</si>
  <si>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</si>
  <si>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</si>
  <si>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</si>
  <si>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</si>
  <si>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</si>
  <si>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</si>
  <si>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</si>
  <si>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</si>
  <si>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</si>
  <si>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</si>
  <si>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</si>
  <si>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</si>
  <si>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</si>
  <si>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</si>
  <si>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</si>
  <si>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</si>
  <si>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</si>
  <si>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</si>
  <si>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</si>
  <si>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</si>
  <si>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</si>
  <si>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</si>
  <si>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</si>
  <si>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</si>
  <si>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</si>
  <si>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</si>
  <si>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</si>
  <si>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</si>
  <si>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</si>
  <si>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</si>
  <si>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</si>
  <si>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</si>
  <si>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</si>
  <si>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</si>
  <si>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</si>
  <si>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</si>
  <si>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</si>
  <si>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</si>
  <si>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</si>
  <si>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</si>
  <si>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</si>
  <si>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</si>
  <si>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</si>
  <si>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</si>
  <si>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</si>
  <si>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</si>
  <si>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</si>
  <si>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</si>
  <si>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</si>
  <si>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</si>
  <si>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</si>
  <si>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</si>
  <si>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</si>
  <si>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</si>
  <si>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</si>
  <si>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</si>
  <si>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</si>
  <si>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</si>
  <si>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</si>
  <si>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</si>
  <si>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</si>
  <si>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</si>
  <si>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</si>
  <si>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</si>
  <si>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</si>
  <si>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</si>
  <si>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</si>
  <si>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</si>
  <si>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</si>
  <si>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</si>
  <si>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</si>
  <si>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</si>
  <si>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</si>
  <si>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</si>
  <si>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</si>
  <si>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</si>
  <si>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</si>
  <si>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</si>
  <si>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</si>
  <si>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</si>
  <si>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</si>
  <si>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</si>
  <si>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</si>
  <si>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</si>
  <si>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</si>
  <si>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</si>
  <si>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</si>
  <si>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</si>
  <si>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</si>
  <si>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</si>
  <si>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</si>
  <si>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</si>
  <si>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</si>
  <si>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</si>
  <si>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</si>
  <si>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</si>
  <si>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</si>
  <si>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</si>
  <si>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</si>
  <si>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</si>
  <si>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</si>
  <si>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</si>
  <si>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</si>
  <si>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</si>
  <si>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</si>
  <si>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</si>
  <si>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</si>
  <si>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</si>
  <si>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</si>
  <si>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</si>
  <si>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</si>
  <si>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</si>
  <si>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</si>
  <si>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</si>
  <si>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</si>
  <si>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</si>
  <si>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</si>
  <si>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</si>
  <si>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</si>
  <si>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</si>
  <si>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</si>
  <si>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</si>
  <si>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</si>
  <si>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</si>
  <si>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</si>
  <si>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</si>
  <si>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</si>
  <si>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</si>
  <si>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</si>
  <si>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</si>
  <si>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</si>
  <si>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</si>
  <si>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</si>
  <si>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</si>
  <si>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</si>
  <si>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</si>
  <si>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</si>
  <si>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</si>
  <si>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</si>
  <si>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</si>
  <si>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</si>
  <si>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</si>
  <si>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</si>
  <si>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</si>
  <si>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</si>
  <si>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</si>
  <si>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</si>
  <si>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</si>
  <si>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</si>
  <si>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</si>
  <si>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</si>
  <si>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</si>
  <si>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</si>
  <si>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</si>
  <si>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</si>
  <si>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</si>
  <si>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</si>
  <si>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</si>
  <si>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</si>
  <si>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</si>
  <si>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</si>
  <si>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</si>
  <si>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</si>
  <si>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</si>
  <si>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</si>
  <si>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</si>
  <si>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</si>
  <si>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</si>
  <si>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</si>
  <si>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</si>
  <si>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</si>
  <si>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</si>
  <si>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</si>
  <si>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</si>
  <si>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</si>
  <si>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</si>
  <si>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</si>
  <si>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</si>
  <si>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</si>
  <si>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</si>
  <si>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</si>
  <si>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</si>
  <si>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</si>
  <si>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</si>
  <si>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</si>
  <si>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</si>
  <si>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</si>
  <si>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</si>
  <si>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</si>
  <si>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</si>
  <si>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</si>
  <si>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</si>
  <si>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</si>
  <si>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</si>
  <si>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</si>
  <si>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</si>
  <si>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</si>
  <si>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</si>
  <si>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</si>
  <si>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</si>
  <si>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</si>
  <si>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</si>
  <si>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</si>
  <si>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</si>
  <si>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</si>
  <si>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</si>
  <si>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</si>
  <si>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</si>
  <si>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</si>
  <si>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</si>
  <si>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</si>
  <si>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</si>
  <si>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</si>
  <si>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</si>
  <si>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</si>
  <si>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</si>
  <si>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</si>
  <si>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</si>
  <si>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</si>
  <si>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</si>
  <si>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</si>
  <si>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</si>
  <si>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</si>
  <si>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</si>
  <si>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</si>
  <si>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</si>
  <si>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</si>
  <si>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</si>
  <si>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</si>
  <si>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</si>
  <si>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</si>
  <si>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</si>
  <si>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</si>
  <si>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</si>
  <si>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</si>
  <si>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</si>
  <si>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</si>
  <si>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</si>
  <si>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</si>
  <si>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</si>
  <si>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</si>
  <si>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</si>
  <si>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</si>
  <si>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</si>
  <si>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</si>
  <si>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</si>
  <si>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</si>
  <si>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</si>
  <si>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</si>
  <si>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</si>
  <si>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</si>
  <si>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</si>
  <si>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</si>
  <si>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</si>
  <si>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</si>
  <si>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</si>
  <si>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</si>
  <si>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</si>
  <si>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</si>
  <si>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</si>
  <si>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</si>
  <si>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</si>
  <si>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</si>
  <si>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</si>
  <si>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</si>
  <si>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</si>
  <si>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</si>
  <si>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</si>
  <si>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</si>
  <si>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</si>
  <si>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</si>
  <si>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</si>
  <si>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</si>
  <si>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</si>
  <si>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</si>
  <si>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</si>
  <si>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</si>
  <si>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</si>
  <si>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</si>
  <si>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</si>
  <si>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</si>
  <si>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</si>
  <si>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</si>
  <si>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</si>
  <si>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</si>
  <si>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</si>
  <si>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</si>
  <si>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</si>
  <si>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</si>
  <si>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</si>
  <si>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</si>
  <si>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</si>
  <si>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</si>
  <si>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</si>
  <si>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</si>
  <si>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</si>
  <si>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</si>
  <si>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</si>
  <si>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</si>
  <si>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</si>
  <si>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</si>
  <si>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</si>
  <si>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</si>
  <si>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</si>
  <si>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</si>
  <si>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</si>
  <si>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</si>
  <si>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</si>
  <si>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</si>
  <si>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</si>
  <si>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</si>
  <si>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</si>
  <si>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</si>
  <si>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</si>
  <si>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</si>
  <si>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</si>
  <si>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</si>
  <si>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</si>
  <si>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</si>
  <si>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</si>
  <si>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</si>
  <si>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</si>
  <si>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</si>
  <si>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</si>
  <si>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</si>
  <si>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</si>
  <si>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</si>
  <si>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</si>
  <si>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</si>
  <si>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</si>
  <si>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</si>
  <si>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</si>
  <si>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</si>
  <si>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</si>
  <si>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</si>
  <si>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</si>
  <si>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</si>
  <si>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</si>
  <si>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</si>
  <si>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</si>
  <si>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</si>
  <si>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</si>
  <si>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</si>
  <si>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</si>
  <si>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</si>
  <si>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</si>
  <si>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</si>
  <si>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</si>
  <si>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</si>
  <si>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</si>
  <si>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</si>
  <si>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</si>
  <si>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</si>
  <si>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</si>
  <si>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</si>
  <si>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</si>
  <si>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</si>
  <si>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</si>
  <si>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</si>
  <si>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</si>
  <si>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</si>
  <si>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</si>
  <si>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</si>
  <si>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</si>
  <si>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</si>
  <si>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</si>
  <si>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</si>
  <si>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</si>
  <si>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</si>
  <si>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</si>
  <si>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</si>
  <si>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</si>
  <si>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</si>
  <si>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</si>
  <si>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</si>
  <si>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</si>
  <si>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</si>
  <si>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</si>
  <si>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</si>
  <si>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</si>
  <si>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</si>
  <si>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</si>
  <si>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</si>
  <si>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</si>
  <si>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</si>
  <si>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</si>
  <si>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</si>
  <si>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</si>
  <si>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</si>
  <si>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</si>
  <si>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</si>
  <si>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</si>
  <si>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</si>
  <si>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</si>
  <si>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</si>
  <si>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</si>
  <si>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</si>
  <si>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</si>
  <si>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</si>
  <si>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</si>
  <si>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</si>
  <si>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</si>
  <si>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</si>
  <si>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</si>
  <si>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</si>
  <si>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</si>
  <si>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</si>
  <si>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</si>
  <si>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</si>
  <si>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</si>
  <si>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</si>
  <si>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</si>
  <si>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</si>
  <si>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</si>
  <si>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</si>
  <si>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</si>
  <si>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</si>
  <si>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</si>
  <si>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</si>
  <si>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</si>
  <si>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</si>
  <si>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</si>
  <si>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</si>
  <si>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</si>
  <si>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</si>
  <si>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</si>
  <si>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</si>
  <si>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</si>
  <si>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</si>
  <si>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</si>
  <si>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</si>
  <si>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</si>
  <si>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</si>
  <si>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</si>
  <si>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</si>
  <si>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</si>
  <si>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</si>
  <si>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</si>
  <si>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</si>
  <si>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</si>
  <si>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</si>
  <si>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</si>
  <si>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</si>
  <si>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</si>
  <si>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</si>
  <si>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</si>
  <si>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</si>
  <si>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</si>
  <si>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</si>
  <si>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</si>
  <si>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</si>
  <si>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</si>
  <si>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</si>
  <si>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</si>
  <si>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</si>
  <si>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</si>
  <si>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</si>
  <si>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</si>
  <si>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</si>
  <si>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</si>
  <si>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</si>
  <si>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</si>
  <si>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</si>
  <si>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</si>
  <si>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</si>
  <si>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</si>
  <si>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</si>
  <si>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</si>
  <si>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</si>
  <si>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</si>
  <si>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</si>
  <si>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</si>
  <si>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</si>
  <si>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</si>
  <si>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</si>
  <si>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</si>
  <si>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</si>
  <si>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</si>
  <si>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</si>
  <si>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</si>
  <si>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</si>
  <si>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</si>
  <si>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</si>
  <si>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</si>
  <si>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</si>
  <si>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</si>
  <si>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</si>
  <si>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</si>
  <si>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</si>
  <si>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</si>
  <si>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</si>
  <si>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</si>
  <si>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</si>
  <si>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</si>
  <si>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</si>
  <si>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</si>
  <si>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</si>
  <si>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</si>
  <si>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</si>
  <si>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</si>
  <si>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</si>
  <si>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</si>
  <si>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</si>
  <si>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</si>
  <si>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</si>
  <si>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</si>
  <si>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</si>
  <si>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</si>
  <si>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</si>
  <si>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</si>
  <si>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</si>
  <si>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</si>
  <si>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</si>
  <si>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</si>
  <si>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</si>
  <si>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</si>
  <si>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</si>
  <si>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</si>
  <si>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</si>
  <si>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</si>
  <si>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</si>
  <si>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</si>
  <si>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</si>
  <si>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</si>
  <si>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</si>
  <si>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</si>
  <si>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</si>
  <si>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</si>
  <si>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</si>
  <si>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</si>
  <si>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</si>
  <si>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</si>
  <si>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</si>
  <si>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</si>
  <si>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</si>
  <si>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</si>
  <si>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</si>
  <si>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</si>
  <si>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</si>
  <si>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</si>
  <si>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</si>
  <si>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</si>
  <si>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</si>
  <si>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</si>
  <si>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</si>
  <si>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</si>
  <si>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</si>
  <si>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</si>
  <si>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</si>
  <si>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</si>
  <si>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</si>
  <si>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</si>
  <si>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</si>
  <si>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</si>
  <si>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</si>
  <si>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</si>
  <si>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</si>
  <si>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</si>
  <si>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</si>
  <si>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</si>
  <si>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</si>
  <si>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</si>
  <si>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</si>
  <si>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</si>
  <si>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</si>
  <si>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</si>
  <si>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</si>
  <si>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</si>
  <si>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</si>
  <si>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</si>
  <si>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</si>
  <si>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</si>
  <si>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</si>
  <si>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</si>
  <si>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</si>
  <si>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</si>
  <si>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</si>
  <si>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</si>
  <si>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</si>
  <si>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</si>
  <si>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</si>
  <si>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</si>
  <si>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</si>
  <si>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</si>
  <si>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</si>
  <si>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</si>
  <si>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</si>
  <si>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</si>
  <si>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</si>
  <si>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</si>
  <si>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</si>
  <si>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</si>
  <si>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</si>
  <si>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</si>
  <si>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</si>
  <si>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</si>
  <si>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</si>
  <si>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</si>
  <si>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</si>
  <si>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</si>
  <si>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</si>
  <si>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</si>
  <si>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</si>
  <si>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</si>
  <si>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</si>
  <si>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</si>
  <si>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</si>
  <si>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</si>
  <si>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</si>
  <si>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</si>
  <si>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</si>
  <si>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</si>
  <si>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</si>
  <si>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</si>
  <si>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</si>
  <si>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</si>
  <si>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</si>
  <si>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</si>
  <si>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</si>
  <si>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</si>
  <si>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</si>
  <si>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</si>
  <si>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</si>
  <si>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</si>
  <si>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</si>
  <si>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</si>
  <si>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</si>
  <si>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</si>
  <si>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</si>
  <si>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</si>
  <si>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</si>
  <si>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</si>
  <si>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</si>
  <si>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</si>
  <si>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</si>
  <si>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</si>
  <si>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</si>
  <si>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</si>
  <si>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</si>
  <si>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</si>
  <si>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</si>
  <si>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</si>
  <si>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</si>
  <si>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</si>
  <si>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</si>
  <si>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</si>
  <si>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</si>
  <si>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</si>
  <si>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</si>
  <si>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</si>
  <si>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</si>
  <si>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</si>
  <si>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</si>
  <si>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</si>
  <si>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</si>
  <si>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</si>
  <si>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</si>
  <si>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</si>
  <si>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</si>
  <si>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</si>
  <si>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</si>
  <si>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</si>
  <si>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</si>
  <si>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</si>
  <si>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</si>
  <si>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</si>
  <si>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</si>
  <si>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</si>
  <si>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</si>
  <si>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</si>
  <si>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</si>
  <si>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</si>
  <si>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</si>
  <si>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</si>
  <si>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</si>
  <si>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</si>
  <si>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</si>
  <si>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</si>
  <si>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</si>
  <si>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</si>
  <si>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</si>
  <si>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</si>
  <si>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</si>
  <si>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</si>
  <si>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</si>
  <si>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</si>
  <si>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</si>
  <si>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</si>
  <si>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</si>
  <si>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</si>
  <si>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</si>
  <si>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</si>
  <si>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</si>
  <si>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</si>
  <si>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</si>
  <si>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</si>
  <si>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</si>
  <si>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</si>
  <si>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</si>
  <si>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</si>
  <si>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</si>
  <si>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</si>
  <si>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</si>
  <si>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</si>
  <si>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</si>
  <si>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</si>
  <si>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</si>
  <si>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</si>
  <si>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</si>
  <si>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</si>
  <si>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</si>
  <si>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</si>
  <si>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</si>
  <si>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</si>
  <si>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</si>
  <si>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</si>
  <si>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</si>
  <si>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</si>
  <si>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</si>
  <si>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</si>
  <si>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</si>
  <si>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</si>
  <si>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</si>
  <si>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</si>
  <si>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</si>
  <si>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</si>
  <si>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</si>
  <si>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</si>
  <si>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</si>
  <si>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</si>
  <si>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</si>
  <si>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</si>
  <si>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</si>
  <si>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</si>
  <si>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</si>
  <si>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</si>
  <si>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</si>
  <si>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</si>
  <si>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</si>
  <si>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</si>
  <si>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</si>
  <si>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</si>
  <si>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</si>
  <si>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</si>
  <si>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</si>
  <si>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</si>
  <si>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</si>
  <si>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</si>
  <si>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</si>
  <si>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</si>
  <si>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</si>
  <si>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</si>
  <si>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</si>
  <si>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</si>
  <si>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</si>
  <si>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</si>
  <si>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</si>
  <si>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</si>
  <si>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</si>
  <si>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</si>
  <si>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</si>
  <si>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</si>
  <si>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</si>
  <si>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</si>
  <si>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</si>
  <si>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</si>
  <si>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</si>
  <si>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</si>
  <si>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</si>
  <si>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</si>
  <si>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</si>
  <si>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</si>
  <si>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</si>
  <si>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</si>
  <si>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</si>
  <si>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</si>
  <si>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</si>
  <si>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</si>
  <si>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</si>
  <si>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</si>
  <si>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</si>
  <si>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</si>
  <si>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</si>
  <si>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</si>
  <si>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</si>
  <si>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</si>
  <si>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</si>
  <si>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</si>
  <si>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</si>
  <si>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</si>
  <si>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</si>
  <si>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</si>
  <si>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</si>
  <si>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</si>
  <si>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</si>
  <si>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</si>
  <si>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</si>
  <si>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</si>
  <si>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</si>
  <si>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</si>
  <si>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</si>
  <si>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</si>
  <si>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</si>
  <si>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</si>
  <si>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</si>
  <si>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</si>
  <si>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</si>
  <si>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</si>
  <si>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</si>
  <si>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</si>
  <si>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</si>
  <si>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</si>
  <si>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</si>
  <si>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</si>
  <si>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</si>
  <si>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</si>
  <si>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</si>
  <si>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</si>
  <si>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</si>
  <si>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</si>
  <si>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</si>
  <si>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</si>
  <si>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</si>
  <si>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</si>
  <si>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</si>
  <si>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</si>
  <si>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</si>
  <si>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</si>
  <si>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</si>
  <si>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</si>
  <si>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</si>
  <si>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</si>
  <si>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</si>
  <si>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</si>
  <si>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</si>
  <si>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</si>
  <si>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</si>
  <si>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</si>
  <si>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</si>
  <si>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</si>
  <si>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</si>
  <si>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</si>
  <si>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</si>
  <si>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</si>
  <si>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</si>
  <si>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</si>
  <si>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</si>
  <si>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</si>
  <si>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</si>
  <si>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</si>
  <si>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</si>
  <si>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</si>
  <si>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</si>
  <si>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</si>
  <si>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</si>
  <si>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</si>
  <si>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</si>
  <si>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</si>
  <si>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</si>
  <si>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</si>
  <si>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</si>
  <si>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</si>
  <si>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</si>
  <si>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</si>
  <si>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</si>
  <si>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</si>
  <si>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</si>
  <si>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</si>
  <si>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</si>
  <si>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</si>
  <si>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</si>
  <si>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</si>
  <si>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</si>
  <si>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</si>
  <si>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</si>
  <si>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</si>
  <si>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</si>
  <si>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</si>
  <si>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</si>
  <si>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</si>
  <si>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</si>
  <si>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</si>
  <si>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</si>
  <si>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</si>
  <si>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</si>
  <si>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</si>
  <si>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</si>
  <si>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</si>
  <si>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</si>
  <si>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</si>
  <si>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</si>
  <si>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</si>
  <si>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</si>
  <si>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</si>
  <si>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</si>
  <si>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</si>
  <si>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</si>
  <si>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</si>
  <si>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</si>
  <si>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</si>
  <si>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</si>
  <si>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</si>
  <si>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</si>
  <si>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</si>
  <si>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</si>
  <si>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</si>
  <si>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</si>
  <si>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</si>
  <si>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</si>
  <si>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</si>
  <si>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</si>
  <si>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</si>
  <si>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</si>
  <si>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</si>
  <si>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</si>
  <si>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</si>
  <si>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</si>
  <si>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</si>
  <si>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</si>
  <si>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</si>
  <si>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</si>
  <si>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</si>
  <si>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</si>
  <si>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</si>
  <si>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</si>
  <si>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</si>
  <si>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</si>
  <si>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</si>
  <si>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</si>
  <si>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</si>
  <si>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</si>
  <si>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</si>
  <si>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</si>
  <si>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</si>
  <si>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</si>
  <si>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</si>
  <si>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</si>
  <si>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</si>
  <si>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</si>
  <si>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</si>
  <si>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</si>
  <si>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</si>
  <si>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</si>
  <si>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</si>
  <si>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</si>
  <si>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</si>
  <si>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</si>
  <si>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</si>
  <si>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</si>
  <si>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</si>
  <si>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</si>
  <si>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</si>
  <si>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</si>
  <si>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</si>
  <si>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</si>
  <si>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</si>
  <si>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</si>
  <si>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</si>
  <si>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</si>
  <si>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</si>
  <si>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</si>
  <si>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</si>
  <si>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</si>
  <si>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</si>
  <si>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</si>
  <si>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</si>
  <si>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</si>
  <si>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</si>
  <si>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</si>
  <si>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</si>
  <si>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</si>
  <si>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</si>
  <si>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</si>
  <si>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</si>
  <si>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</si>
  <si>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</si>
  <si>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</si>
  <si>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</si>
  <si>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</si>
  <si>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</si>
  <si>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</si>
  <si>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</si>
  <si>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</si>
  <si>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</si>
  <si>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</si>
  <si>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</si>
  <si>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</si>
  <si>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</si>
  <si>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</si>
  <si>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</si>
  <si>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</si>
  <si>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</si>
  <si>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</si>
  <si>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</si>
  <si>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</si>
  <si>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</si>
  <si>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</si>
  <si>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</si>
  <si>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</si>
  <si>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</si>
  <si>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</si>
  <si>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</si>
  <si>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</si>
  <si>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</si>
  <si>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</si>
  <si>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</si>
  <si>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</si>
  <si>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</si>
  <si>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</si>
  <si>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</si>
  <si>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</si>
  <si>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</si>
  <si>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</si>
  <si>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</si>
  <si>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</si>
  <si>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</si>
  <si>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</si>
  <si>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</si>
  <si>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</si>
  <si>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</si>
  <si>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</si>
  <si>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</si>
  <si>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</si>
  <si>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</si>
  <si>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</si>
  <si>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</si>
  <si>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</si>
  <si>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</si>
  <si>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</si>
  <si>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</si>
  <si>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</si>
  <si>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</si>
  <si>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</si>
  <si>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</si>
  <si>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</si>
  <si>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</si>
  <si>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</si>
  <si>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</si>
  <si>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</si>
  <si>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</si>
  <si>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</si>
  <si>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</si>
  <si>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</si>
  <si>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</si>
  <si>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</si>
  <si>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</si>
  <si>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</si>
  <si>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</si>
  <si>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</si>
  <si>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</si>
  <si>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</si>
  <si>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</si>
  <si>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</si>
  <si>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</si>
  <si>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</si>
  <si>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</si>
  <si>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</si>
  <si>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</si>
  <si>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</si>
  <si>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</si>
  <si>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</si>
  <si>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</si>
  <si>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</si>
  <si>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</si>
  <si>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</si>
  <si>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</si>
  <si>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</si>
  <si>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</si>
  <si>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</si>
  <si>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</si>
  <si>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</si>
  <si>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</si>
  <si>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</si>
  <si>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</si>
  <si>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</si>
  <si>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</si>
  <si>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</si>
  <si>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</si>
  <si>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</si>
  <si>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</si>
  <si>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</si>
  <si>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</si>
  <si>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</si>
  <si>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</si>
  <si>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</si>
  <si>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</si>
  <si>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</si>
  <si>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</si>
  <si>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</si>
  <si>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</si>
  <si>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</si>
  <si>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</si>
  <si>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</si>
  <si>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</si>
  <si>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</si>
  <si>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</si>
  <si>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</si>
  <si>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</si>
  <si>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</si>
  <si>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</si>
  <si>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</si>
  <si>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</si>
  <si>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</si>
  <si>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</si>
  <si>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</si>
  <si>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</si>
  <si>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</si>
  <si>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</si>
  <si>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</si>
  <si>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</si>
  <si>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</si>
  <si>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</si>
  <si>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</si>
  <si>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</si>
  <si>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</si>
  <si>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</si>
  <si>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</si>
  <si>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</si>
  <si>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</si>
  <si>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</si>
  <si>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</si>
  <si>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</si>
  <si>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</si>
  <si>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</si>
  <si>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</si>
  <si>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</si>
  <si>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</si>
  <si>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</si>
  <si>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</si>
  <si>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</si>
  <si>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</si>
  <si>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</si>
  <si>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</si>
  <si>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</si>
  <si>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</si>
  <si>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</si>
  <si>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</si>
  <si>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</si>
  <si>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</si>
  <si>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</si>
  <si>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</si>
  <si>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</si>
  <si>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</si>
  <si>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</si>
  <si>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</si>
  <si>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</si>
  <si>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</si>
  <si>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</si>
  <si>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</si>
  <si>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</si>
  <si>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</si>
  <si>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</si>
  <si>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</si>
  <si>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</si>
  <si>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</si>
  <si>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</si>
  <si>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</si>
  <si>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</si>
  <si>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</si>
  <si>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</si>
  <si>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</si>
  <si>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</si>
  <si>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</si>
  <si>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</si>
  <si>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</si>
  <si>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</si>
  <si>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</si>
  <si>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</si>
  <si>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</si>
  <si>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</si>
  <si>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</si>
  <si>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</si>
  <si>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</si>
  <si>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</si>
  <si>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</si>
  <si>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</si>
  <si>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</si>
  <si>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</si>
  <si>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</si>
  <si>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</si>
  <si>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</si>
  <si>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</si>
  <si>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</si>
  <si>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</si>
  <si>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</si>
  <si>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</si>
  <si>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</si>
  <si>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</si>
  <si>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</si>
  <si>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</si>
  <si>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</si>
  <si>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</si>
  <si>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</si>
  <si>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</si>
  <si>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</si>
  <si>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</si>
  <si>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</si>
  <si>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</si>
  <si>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</si>
  <si>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</si>
  <si>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</si>
  <si>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</si>
  <si>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</si>
  <si>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</si>
  <si>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</si>
  <si>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</si>
  <si>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</si>
  <si>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</si>
  <si>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</si>
  <si>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</si>
  <si>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</si>
  <si>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</si>
  <si>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</si>
  <si>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</si>
  <si>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</si>
  <si>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</si>
  <si>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</si>
  <si>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</si>
  <si>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</si>
  <si>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</si>
  <si>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</si>
  <si>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</si>
  <si>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</si>
  <si>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</si>
  <si>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</si>
  <si>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</si>
  <si>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</si>
  <si>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</si>
  <si>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</si>
  <si>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</si>
  <si>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</si>
  <si>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</si>
  <si>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</si>
  <si>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</si>
  <si>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</si>
  <si>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</si>
  <si>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</si>
  <si>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</si>
  <si>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</si>
  <si>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</si>
  <si>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</si>
  <si>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</si>
  <si>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</si>
  <si>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</si>
  <si>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</si>
  <si>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</si>
  <si>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</si>
  <si>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</si>
  <si>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</si>
  <si>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</si>
  <si>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</si>
  <si>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</si>
  <si>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</si>
  <si>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</si>
  <si>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</si>
  <si>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</si>
  <si>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</si>
  <si>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</si>
  <si>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</si>
  <si>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</si>
  <si>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</si>
  <si>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</si>
  <si>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</si>
  <si>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</si>
  <si>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</si>
  <si>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</si>
  <si>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</si>
  <si>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</si>
  <si>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</si>
  <si>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</si>
  <si>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</si>
  <si>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</si>
  <si>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</si>
  <si>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</si>
  <si>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</si>
  <si>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</si>
  <si>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</si>
  <si>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</si>
  <si>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</si>
  <si>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</si>
  <si>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</si>
  <si>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</si>
  <si>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</si>
  <si>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</si>
  <si>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</si>
  <si>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</si>
  <si>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</si>
  <si>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</si>
  <si>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</si>
  <si>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</si>
  <si>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</si>
  <si>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</si>
  <si>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</si>
  <si>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</si>
  <si>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</si>
  <si>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</si>
  <si>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</si>
  <si>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</si>
  <si>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</si>
  <si>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</si>
  <si>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</si>
  <si>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</si>
  <si>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</si>
  <si>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</si>
  <si>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</si>
  <si>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</si>
  <si>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</si>
  <si>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</si>
  <si>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</si>
  <si>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</si>
  <si>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</si>
  <si>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</si>
  <si>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</si>
  <si>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</si>
  <si>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</si>
  <si>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</si>
  <si>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</si>
  <si>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</si>
  <si>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</si>
  <si>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</si>
  <si>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</si>
  <si>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</si>
  <si>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</si>
  <si>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</si>
  <si>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</si>
  <si>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</si>
  <si>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</si>
  <si>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</si>
  <si>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</si>
  <si>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</si>
  <si>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</si>
  <si>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</si>
  <si>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</si>
  <si>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</si>
  <si>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</si>
  <si>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</si>
  <si>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</si>
  <si>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</si>
  <si>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</si>
  <si>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</si>
  <si>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</si>
  <si>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</si>
  <si>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</si>
  <si>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</si>
  <si>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</si>
  <si>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</si>
  <si>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</si>
  <si>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</si>
  <si>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</si>
  <si>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</si>
  <si>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</si>
  <si>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</si>
  <si>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</si>
  <si>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</si>
  <si>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</si>
  <si>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</si>
  <si>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</si>
  <si>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</si>
  <si>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</si>
  <si>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</si>
  <si>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</si>
  <si>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</si>
  <si>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</si>
  <si>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</si>
  <si>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</si>
  <si>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</si>
  <si>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</si>
  <si>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</si>
  <si>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</si>
  <si>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</si>
  <si>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</si>
  <si>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</si>
  <si>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</si>
  <si>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</si>
  <si>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</si>
  <si>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</si>
  <si>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</si>
  <si>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</si>
  <si>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</si>
  <si>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</si>
  <si>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</si>
  <si>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</si>
  <si>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</si>
  <si>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</si>
  <si>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</si>
  <si>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</si>
  <si>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</si>
  <si>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</si>
  <si>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</si>
  <si>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</si>
  <si>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</si>
  <si>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</si>
  <si>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</si>
  <si>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</si>
  <si>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</si>
  <si>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</si>
  <si>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</si>
  <si>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</si>
  <si>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</si>
  <si>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</si>
  <si>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</si>
  <si>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</si>
  <si>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</si>
  <si>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</si>
  <si>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</si>
  <si>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</si>
  <si>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</si>
  <si>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</si>
  <si>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</si>
  <si>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</si>
  <si>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</si>
  <si>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</si>
  <si>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</si>
  <si>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</si>
  <si>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</si>
  <si>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</si>
  <si>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</si>
  <si>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</si>
  <si>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</si>
  <si>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</si>
  <si>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</si>
  <si>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</si>
  <si>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</si>
  <si>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</si>
  <si>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</si>
  <si>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</si>
  <si>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</si>
  <si>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</si>
  <si>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</si>
  <si>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</si>
  <si>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</si>
  <si>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</si>
  <si>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</si>
  <si>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</si>
  <si>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</si>
  <si>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</si>
  <si>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</si>
  <si>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</si>
  <si>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</si>
  <si>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</si>
  <si>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</si>
  <si>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</si>
  <si>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</si>
  <si>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</si>
  <si>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</si>
  <si>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</si>
  <si>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</si>
  <si>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</si>
  <si>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</si>
  <si>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</si>
  <si>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</si>
  <si>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</si>
  <si>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</si>
  <si>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</si>
  <si>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</si>
  <si>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</si>
  <si>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</si>
  <si>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</si>
  <si>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</si>
  <si>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</si>
  <si>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</si>
  <si>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</si>
  <si>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</si>
  <si>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</si>
  <si>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</si>
  <si>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</si>
  <si>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</si>
  <si>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</si>
  <si>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</si>
  <si>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</si>
  <si>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</si>
  <si>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</si>
  <si>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</si>
  <si>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</si>
  <si>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</si>
  <si>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</si>
  <si>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</si>
  <si>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</si>
  <si>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</si>
  <si>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</si>
  <si>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</si>
  <si>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</si>
  <si>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</si>
  <si>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</si>
  <si>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</si>
  <si>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</si>
  <si>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</si>
  <si>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</si>
  <si>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</si>
  <si>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</si>
  <si>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</si>
  <si>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</si>
  <si>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</si>
  <si>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</si>
  <si>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</si>
  <si>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</si>
  <si>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</si>
  <si>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</si>
  <si>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</si>
  <si>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</si>
  <si>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</si>
  <si>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</si>
  <si>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</si>
  <si>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</si>
  <si>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</si>
  <si>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</si>
  <si>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</si>
  <si>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</si>
  <si>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</si>
  <si>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</si>
  <si>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</si>
  <si>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</si>
  <si>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</si>
  <si>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</si>
  <si>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</si>
  <si>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</si>
  <si>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</si>
  <si>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</si>
  <si>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</si>
  <si>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</si>
  <si>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</si>
  <si>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</si>
  <si>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</si>
  <si>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</si>
  <si>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</si>
  <si>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</si>
  <si>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</si>
  <si>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</si>
  <si>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</si>
  <si>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</si>
  <si>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</si>
  <si>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</si>
  <si>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</si>
  <si>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</si>
  <si>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</si>
  <si>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</si>
  <si>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</si>
  <si>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</si>
  <si>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</si>
  <si>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</si>
  <si>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</si>
  <si>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</si>
  <si>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</si>
  <si>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</si>
  <si>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</si>
  <si>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</si>
  <si>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</si>
  <si>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</si>
  <si>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</si>
  <si>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</si>
  <si>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</si>
  <si>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</si>
  <si>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</si>
  <si>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</si>
  <si>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</si>
  <si>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</si>
  <si>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</si>
  <si>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</si>
  <si>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</si>
  <si>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</si>
  <si>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</si>
  <si>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</si>
  <si>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</si>
  <si>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</si>
  <si>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</si>
  <si>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</si>
  <si>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</si>
  <si>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</si>
  <si>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</si>
  <si>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</si>
  <si>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</si>
  <si>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</si>
  <si>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</si>
  <si>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</si>
  <si>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</si>
  <si>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</si>
  <si>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</si>
  <si>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</si>
  <si>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</si>
  <si>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</si>
  <si>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</si>
  <si>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</si>
  <si>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</si>
  <si>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</si>
  <si>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</si>
  <si>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</si>
  <si>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</si>
  <si>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</si>
  <si>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</si>
  <si>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</si>
  <si>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</si>
  <si>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</si>
  <si>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</si>
  <si>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</si>
  <si>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</si>
  <si>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</si>
  <si>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</si>
  <si>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</si>
  <si>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</si>
  <si>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</si>
  <si>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</si>
  <si>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</si>
  <si>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</si>
  <si>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</si>
  <si>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</si>
  <si>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</si>
  <si>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</si>
  <si>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</si>
  <si>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</si>
  <si>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</si>
  <si>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</si>
  <si>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</si>
  <si>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</si>
  <si>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</si>
  <si>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</si>
  <si>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</si>
  <si>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</si>
  <si>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</si>
  <si>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</si>
  <si>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</si>
  <si>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</si>
  <si>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</si>
  <si>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</si>
  <si>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</si>
  <si>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</si>
  <si>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</si>
  <si>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</si>
  <si>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</si>
  <si>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</si>
  <si>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</si>
  <si>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</si>
  <si>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</si>
  <si>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</si>
  <si>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</si>
  <si>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</si>
  <si>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</si>
  <si>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</si>
  <si>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</si>
  <si>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</si>
  <si>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</si>
  <si>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</si>
  <si>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</si>
  <si>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</si>
  <si>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</si>
  <si>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</si>
  <si>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</si>
  <si>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</si>
  <si>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</si>
  <si>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</si>
  <si>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</si>
  <si>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</si>
  <si>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</si>
  <si>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</si>
  <si>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</si>
  <si>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</si>
  <si>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</si>
  <si>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</si>
  <si>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</si>
  <si>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</si>
  <si>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</si>
  <si>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</si>
  <si>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</si>
  <si>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</si>
  <si>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</si>
  <si>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</si>
  <si>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</si>
  <si>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</si>
  <si>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</si>
  <si>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</si>
  <si>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</si>
  <si>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</si>
  <si>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</si>
  <si>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</si>
  <si>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</si>
  <si>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</si>
  <si>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</si>
  <si>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</si>
  <si>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</si>
  <si>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</si>
  <si>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</si>
  <si>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</si>
  <si>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</si>
  <si>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</si>
  <si>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</si>
  <si>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</si>
  <si>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</si>
  <si>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</si>
  <si>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</si>
  <si>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</si>
  <si>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</si>
  <si>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</si>
  <si>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</si>
  <si>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</si>
  <si>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</si>
  <si>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</si>
  <si>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</si>
  <si>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</si>
  <si>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</si>
  <si>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</si>
  <si>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</si>
  <si>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</si>
  <si>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</si>
  <si>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</si>
  <si>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</si>
  <si>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</si>
  <si>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</si>
  <si>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</si>
  <si>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</si>
  <si>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</si>
  <si>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</si>
  <si>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</si>
  <si>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</si>
  <si>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</si>
  <si>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</si>
  <si>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</si>
  <si>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</si>
  <si>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</si>
  <si>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</si>
  <si>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</si>
  <si>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</si>
  <si>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</si>
  <si>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</si>
  <si>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</si>
  <si>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</si>
  <si>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</si>
  <si>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</si>
  <si>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</si>
  <si>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</si>
  <si>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</si>
  <si>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</si>
  <si>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</si>
  <si>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</si>
  <si>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</si>
  <si>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</si>
  <si>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</si>
  <si>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</si>
  <si>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</si>
  <si>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</si>
  <si>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</si>
  <si>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</si>
  <si>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</si>
  <si>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</si>
  <si>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</si>
  <si>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</si>
  <si>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</si>
  <si>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</si>
  <si>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</si>
  <si>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</si>
  <si>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</si>
  <si>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</si>
  <si>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</si>
  <si>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</si>
  <si>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</si>
  <si>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</si>
  <si>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</si>
  <si>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</si>
  <si>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</si>
  <si>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</si>
  <si>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</si>
  <si>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</si>
  <si>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</si>
  <si>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</si>
  <si>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</si>
  <si>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</si>
  <si>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</si>
  <si>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</si>
  <si>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</si>
  <si>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</si>
  <si>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</si>
  <si>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</si>
  <si>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</si>
  <si>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</si>
  <si>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</si>
  <si>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</si>
  <si>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</si>
  <si>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</si>
  <si>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</si>
  <si>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</si>
  <si>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</si>
  <si>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</si>
  <si>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</si>
  <si>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</si>
  <si>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</si>
  <si>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</si>
  <si>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</si>
  <si>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</si>
  <si>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</si>
  <si>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</si>
  <si>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</si>
  <si>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</si>
  <si>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</si>
  <si>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</si>
  <si>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</si>
  <si>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</si>
  <si>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</si>
  <si>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</si>
  <si>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</si>
  <si>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</si>
  <si>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</si>
  <si>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</si>
  <si>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</si>
  <si>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</si>
  <si>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</si>
  <si>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</si>
  <si>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</si>
  <si>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</si>
  <si>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</si>
  <si>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</si>
  <si>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</si>
  <si>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</si>
  <si>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</si>
  <si>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</si>
  <si>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</si>
  <si>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</si>
  <si>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</si>
  <si>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</si>
  <si>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</si>
  <si>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</si>
  <si>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</si>
  <si>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</si>
  <si>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</si>
  <si>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</si>
  <si>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</si>
  <si>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</si>
  <si>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</si>
  <si>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</si>
  <si>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</si>
  <si>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</si>
  <si>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</si>
  <si>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</si>
  <si>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</si>
  <si>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</si>
  <si>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</si>
  <si>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</si>
  <si>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</si>
  <si>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</si>
  <si>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</si>
  <si>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</si>
  <si>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</si>
  <si>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</si>
  <si>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</si>
  <si>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</si>
  <si>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</si>
  <si>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</si>
  <si>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</si>
  <si>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</si>
  <si>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</si>
  <si>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</si>
  <si>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</si>
  <si>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</si>
  <si>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</si>
  <si>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</si>
  <si>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</si>
  <si>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</si>
  <si>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</si>
  <si>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</si>
  <si>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</si>
  <si>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</si>
  <si>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</si>
  <si>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</si>
  <si>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</si>
  <si>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</si>
  <si>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</si>
  <si>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</si>
  <si>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</si>
  <si>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</si>
  <si>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</si>
  <si>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</si>
  <si>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</si>
  <si>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</si>
  <si>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</si>
  <si>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</si>
  <si>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</si>
  <si>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</si>
  <si>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</si>
  <si>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</si>
  <si>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</si>
  <si>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</si>
  <si>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</si>
  <si>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</si>
  <si>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</si>
  <si>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</si>
  <si>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</si>
  <si>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</si>
  <si>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</si>
  <si>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</si>
  <si>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</si>
  <si>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</si>
  <si>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</si>
  <si>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</si>
  <si>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</si>
  <si>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</si>
  <si>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</si>
  <si>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</si>
  <si>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</si>
  <si>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</si>
  <si>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</si>
  <si>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</si>
  <si>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</si>
  <si>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</si>
  <si>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</si>
  <si>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</si>
  <si>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</si>
  <si>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</si>
  <si>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</si>
  <si>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</si>
  <si>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</si>
  <si>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</si>
  <si>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</si>
  <si>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</si>
  <si>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</si>
  <si>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</si>
  <si>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</si>
  <si>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</si>
  <si>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</si>
  <si>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</si>
  <si>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</si>
  <si>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</si>
  <si>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</si>
  <si>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</si>
  <si>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</si>
  <si>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</si>
  <si>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</si>
  <si>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</si>
  <si>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</si>
  <si>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</si>
  <si>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</si>
  <si>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</si>
  <si>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</si>
  <si>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</si>
  <si>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</si>
  <si>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</si>
  <si>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</si>
  <si>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</si>
  <si>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</si>
  <si>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</si>
  <si>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</si>
  <si>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</si>
  <si>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</si>
  <si>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</si>
  <si>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</si>
  <si>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</si>
  <si>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</si>
  <si>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</si>
  <si>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</si>
  <si>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</si>
  <si>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</si>
  <si>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</si>
  <si>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</si>
  <si>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</si>
  <si>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</si>
  <si>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</si>
  <si>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</si>
  <si>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</si>
  <si>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</si>
  <si>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</si>
  <si>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</si>
  <si>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</si>
  <si>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</si>
  <si>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</si>
  <si>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</si>
  <si>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</si>
  <si>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</si>
  <si>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</si>
  <si>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</si>
  <si>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</si>
  <si>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</si>
  <si>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</si>
  <si>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</si>
  <si>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</si>
  <si>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</si>
  <si>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</si>
  <si>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</si>
  <si>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</si>
  <si>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</si>
  <si>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</si>
  <si>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</si>
  <si>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</si>
  <si>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</si>
  <si>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</si>
  <si>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</si>
  <si>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</si>
  <si>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</si>
  <si>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</si>
  <si>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</si>
  <si>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</si>
  <si>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</si>
  <si>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</si>
  <si>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</si>
  <si>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</si>
  <si>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</si>
  <si>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</si>
  <si>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</si>
  <si>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</si>
  <si>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</si>
  <si>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</si>
  <si>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</si>
  <si>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</si>
  <si>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</si>
  <si>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</si>
  <si>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</si>
  <si>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</si>
  <si>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</si>
  <si>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</si>
  <si>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</si>
  <si>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</si>
  <si>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</si>
  <si>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</si>
  <si>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</si>
  <si>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</si>
  <si>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</si>
  <si>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</si>
  <si>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</si>
  <si>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</si>
  <si>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</si>
  <si>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</si>
  <si>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</si>
  <si>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</si>
  <si>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</si>
  <si>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</si>
  <si>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</si>
  <si>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</si>
  <si>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</si>
  <si>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</si>
  <si>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</si>
  <si>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</si>
  <si>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</si>
  <si>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</si>
  <si>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</si>
  <si>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</si>
  <si>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</si>
  <si>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</si>
  <si>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</si>
  <si>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</si>
  <si>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</si>
  <si>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</si>
  <si>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</si>
  <si>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</si>
  <si>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</si>
  <si>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</si>
  <si>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</si>
  <si>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</si>
  <si>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</si>
  <si>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</si>
  <si>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</si>
  <si>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</si>
  <si>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</si>
  <si>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</si>
  <si>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</si>
  <si>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</si>
  <si>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</si>
  <si>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</si>
  <si>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</si>
  <si>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</si>
  <si>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</si>
  <si>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</si>
  <si>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</si>
  <si>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</si>
  <si>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</si>
  <si>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</si>
  <si>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</si>
  <si>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</si>
  <si>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</si>
  <si>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</si>
  <si>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</si>
  <si>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</si>
  <si>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</si>
  <si>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</si>
  <si>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</si>
  <si>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</si>
  <si>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</si>
  <si>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</si>
  <si>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</si>
  <si>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</si>
  <si>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</si>
  <si>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</si>
  <si>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</si>
  <si>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</si>
  <si>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</si>
  <si>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</si>
  <si>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</si>
  <si>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</si>
  <si>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</si>
  <si>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</si>
  <si>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</si>
  <si>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</si>
  <si>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</si>
  <si>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</si>
  <si>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</si>
  <si>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</si>
  <si>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</si>
  <si>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</si>
  <si>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</si>
  <si>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</si>
  <si>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</si>
  <si>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</si>
  <si>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</si>
  <si>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</si>
  <si>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</si>
  <si>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</si>
  <si>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</si>
  <si>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</si>
  <si>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</si>
  <si>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</si>
  <si>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</si>
  <si>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</si>
  <si>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</si>
  <si>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</si>
  <si>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</si>
  <si>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</si>
  <si>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</si>
  <si>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</si>
  <si>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</si>
  <si>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</si>
  <si>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</si>
  <si>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</si>
  <si>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</si>
  <si>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</si>
  <si>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</si>
  <si>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</si>
  <si>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</si>
  <si>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</si>
  <si>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</si>
  <si>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</si>
  <si>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</si>
  <si>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</si>
  <si>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</si>
  <si>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</si>
  <si>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</si>
  <si>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</si>
  <si>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</si>
  <si>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</si>
  <si>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</si>
  <si>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</si>
  <si>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</si>
  <si>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</si>
  <si>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</si>
  <si>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</si>
  <si>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</si>
  <si>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</si>
  <si>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</si>
  <si>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</si>
  <si>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</si>
  <si>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</si>
  <si>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</si>
  <si>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</si>
  <si>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</si>
  <si>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</si>
  <si>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</si>
  <si>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</si>
  <si>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</si>
  <si>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</si>
  <si>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</si>
  <si>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</si>
  <si>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</si>
  <si>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</si>
  <si>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</si>
  <si>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</si>
  <si>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</si>
  <si>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</si>
  <si>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</si>
  <si>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</si>
  <si>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</si>
  <si>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</si>
  <si>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</si>
  <si>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</si>
  <si>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</si>
  <si>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</si>
  <si>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</si>
  <si>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</si>
  <si>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</si>
  <si>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</si>
  <si>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</si>
  <si>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</si>
  <si>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</si>
  <si>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</si>
  <si>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</si>
  <si>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</si>
  <si>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</si>
  <si>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</si>
  <si>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</si>
  <si>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</si>
  <si>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</si>
  <si>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</si>
  <si>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</si>
  <si>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</si>
  <si>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</si>
  <si>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</si>
  <si>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</si>
  <si>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</si>
  <si>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</si>
  <si>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</si>
  <si>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</si>
  <si>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</si>
  <si>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</si>
  <si>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</si>
  <si>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</si>
  <si>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</si>
  <si>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</si>
  <si>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</si>
  <si>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</si>
  <si>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</si>
  <si>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</si>
  <si>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</si>
  <si>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</si>
  <si>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</si>
  <si>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</si>
  <si>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</si>
  <si>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</si>
  <si>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</si>
  <si>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</si>
  <si>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</si>
  <si>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</si>
  <si>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</si>
  <si>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</si>
  <si>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</si>
  <si>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</si>
  <si>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</si>
  <si>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</si>
  <si>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</si>
  <si>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</si>
  <si>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</si>
  <si>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</si>
  <si>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</si>
  <si>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</si>
  <si>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</si>
  <si>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</si>
  <si>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</si>
  <si>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</si>
  <si>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</si>
  <si>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</si>
  <si>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</si>
  <si>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</si>
  <si>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</si>
  <si>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</si>
  <si>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</si>
  <si>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</si>
  <si>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</si>
  <si>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</si>
  <si>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</si>
  <si>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</si>
  <si>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</si>
  <si>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</si>
  <si>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</si>
  <si>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</si>
  <si>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</si>
  <si>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</si>
  <si>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</si>
  <si>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</si>
  <si>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</si>
  <si>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</si>
  <si>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</si>
  <si>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</si>
  <si>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</si>
  <si>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</si>
  <si>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</si>
  <si>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</si>
  <si>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</si>
  <si>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</si>
  <si>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</si>
  <si>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</si>
  <si>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</si>
  <si>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</si>
  <si>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</si>
  <si>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</si>
  <si>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</si>
  <si>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</si>
  <si>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</si>
  <si>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</si>
  <si>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</si>
  <si>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</si>
  <si>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</si>
  <si>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</si>
  <si>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</si>
  <si>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</si>
  <si>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</si>
  <si>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</si>
  <si>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</si>
  <si>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</si>
  <si>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</si>
  <si>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</si>
  <si>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</si>
  <si>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</si>
  <si>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</si>
  <si>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</si>
  <si>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</si>
  <si>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</si>
  <si>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</si>
  <si>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</si>
  <si>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</si>
  <si>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</si>
  <si>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</si>
  <si>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</si>
  <si>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</si>
  <si>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</si>
  <si>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</si>
  <si>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</si>
  <si>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</si>
  <si>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</si>
  <si>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</si>
  <si>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</si>
  <si>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</si>
  <si>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</si>
  <si>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</si>
  <si>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</si>
  <si>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</si>
  <si>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</si>
  <si>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</si>
  <si>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</si>
  <si>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</si>
  <si>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</si>
  <si>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</si>
  <si>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</si>
  <si>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</si>
  <si>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</si>
  <si>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</si>
  <si>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</si>
  <si>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</si>
  <si>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</si>
  <si>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</si>
  <si>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</si>
  <si>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</si>
  <si>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</si>
  <si>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</si>
  <si>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</si>
  <si>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</si>
  <si>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</si>
  <si>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</si>
  <si>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</si>
  <si>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</si>
  <si>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</si>
  <si>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</si>
  <si>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</si>
  <si>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</si>
  <si>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</si>
  <si>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</si>
  <si>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</si>
  <si>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</si>
  <si>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</si>
  <si>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</si>
  <si>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</si>
  <si>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</si>
  <si>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</si>
  <si>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</si>
  <si>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</si>
  <si>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</si>
  <si>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</si>
  <si>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</si>
  <si>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</si>
  <si>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</si>
  <si>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</si>
  <si>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</si>
  <si>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</si>
  <si>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</si>
  <si>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</si>
  <si>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</si>
  <si>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</si>
  <si>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</si>
  <si>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</si>
  <si>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</si>
  <si>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</si>
  <si>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</si>
  <si>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</si>
  <si>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</si>
  <si>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</si>
  <si>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</si>
  <si>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</si>
  <si>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</si>
  <si>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</si>
  <si>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</si>
  <si>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</si>
  <si>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</si>
  <si>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</si>
  <si>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</si>
  <si>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</si>
  <si>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</si>
  <si>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</si>
  <si>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</si>
  <si>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</si>
  <si>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</si>
  <si>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</si>
  <si>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</si>
  <si>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</si>
  <si>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</si>
  <si>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</si>
  <si>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</si>
  <si>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</si>
  <si>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</si>
  <si>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</si>
  <si>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</si>
  <si>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</si>
  <si>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</si>
  <si>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</si>
  <si>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</si>
  <si>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</si>
  <si>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</si>
  <si>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</si>
  <si>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</si>
  <si>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</si>
  <si>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</si>
  <si>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</si>
  <si>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</si>
  <si>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</si>
  <si>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</si>
  <si>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</si>
  <si>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</si>
  <si>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</si>
  <si>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</si>
  <si>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</si>
  <si>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</si>
  <si>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</si>
  <si>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</si>
  <si>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</si>
  <si>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</si>
  <si>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</si>
  <si>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</si>
  <si>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</si>
  <si>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</si>
  <si>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</si>
  <si>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</si>
  <si>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</si>
  <si>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</si>
  <si>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</si>
  <si>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</si>
  <si>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</si>
  <si>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</si>
  <si>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</si>
  <si>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</si>
  <si>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</si>
  <si>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</si>
  <si>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</si>
  <si>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</si>
  <si>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</si>
  <si>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</si>
  <si>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</si>
  <si>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</si>
  <si>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</si>
  <si>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</si>
  <si>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</si>
  <si>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</si>
  <si>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</si>
  <si>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</si>
  <si>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</si>
  <si>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</si>
  <si>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</si>
  <si>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</si>
  <si>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</si>
  <si>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</si>
  <si>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</si>
  <si>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</si>
  <si>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</si>
  <si>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</si>
  <si>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</si>
  <si>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</si>
  <si>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</si>
  <si>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</si>
  <si>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</si>
  <si>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</si>
  <si>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</si>
  <si>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</si>
  <si>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</si>
  <si>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</si>
  <si>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</si>
  <si>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</si>
  <si>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</si>
  <si>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</si>
  <si>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</si>
  <si>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</si>
  <si>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</si>
  <si>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</si>
  <si>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</si>
  <si>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</si>
  <si>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</si>
  <si>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</si>
  <si>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</si>
  <si>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</si>
  <si>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</si>
  <si>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</si>
  <si>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</si>
  <si>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</si>
  <si>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</si>
  <si>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</si>
  <si>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</si>
  <si>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</si>
  <si>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</si>
  <si>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</si>
  <si>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</si>
  <si>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</si>
  <si>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</si>
  <si>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</si>
  <si>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</si>
  <si>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</si>
  <si>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</si>
  <si>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</si>
  <si>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</si>
  <si>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</si>
  <si>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</si>
  <si>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</si>
  <si>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</si>
  <si>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</si>
  <si>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</si>
  <si>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</si>
  <si>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</si>
  <si>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</si>
  <si>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</si>
  <si>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</si>
  <si>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</si>
  <si>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</si>
  <si>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</si>
  <si>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</si>
  <si>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</si>
  <si>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</si>
  <si>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</si>
  <si>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</si>
  <si>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</si>
  <si>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</si>
  <si>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</si>
  <si>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</si>
  <si>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</si>
  <si>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</si>
  <si>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</si>
  <si>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</si>
  <si>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</si>
  <si>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</si>
  <si>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</si>
  <si>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</si>
  <si>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</si>
  <si>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</si>
  <si>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</si>
  <si>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</si>
  <si>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</si>
  <si>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</si>
  <si>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</si>
  <si>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</si>
  <si>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</si>
  <si>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</si>
  <si>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</si>
  <si>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</si>
  <si>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</si>
  <si>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</si>
  <si>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</si>
  <si>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</si>
  <si>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</si>
  <si>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</si>
  <si>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</si>
  <si>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</si>
  <si>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</si>
  <si>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</si>
  <si>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</si>
  <si>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</si>
  <si>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</si>
  <si>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</si>
  <si>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</si>
  <si>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</si>
  <si>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</si>
  <si>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</si>
  <si>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</si>
  <si>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</si>
  <si>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</si>
  <si>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</si>
  <si>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</si>
  <si>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</si>
  <si>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</si>
  <si>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</si>
  <si>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</si>
  <si>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</si>
  <si>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</si>
  <si>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</si>
  <si>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</si>
  <si>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</si>
  <si>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</si>
  <si>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</si>
  <si>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</si>
  <si>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</si>
  <si>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</si>
  <si>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</si>
  <si>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</si>
  <si>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</si>
  <si>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</si>
  <si>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</si>
  <si>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</si>
  <si>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</si>
  <si>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</si>
  <si>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</si>
  <si>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</si>
  <si>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</si>
  <si>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</si>
  <si>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</si>
  <si>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</si>
  <si>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</si>
  <si>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</si>
  <si>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</si>
  <si>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</si>
  <si>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</si>
  <si>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</si>
  <si>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</si>
  <si>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</si>
  <si>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</si>
  <si>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</si>
  <si>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</si>
  <si>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</si>
  <si>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</si>
  <si>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</si>
  <si>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</si>
  <si>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</si>
  <si>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</si>
  <si>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</si>
  <si>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</si>
  <si>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</si>
  <si>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</si>
  <si>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</si>
  <si>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</si>
  <si>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</si>
  <si>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</si>
  <si>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</si>
  <si>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</si>
  <si>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</si>
  <si>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</si>
  <si>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</si>
  <si>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</si>
  <si>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</si>
  <si>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</si>
  <si>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</si>
  <si>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</si>
  <si>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</si>
  <si>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</si>
  <si>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</si>
  <si>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</si>
  <si>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</si>
  <si>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</si>
  <si>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</si>
  <si>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</si>
  <si>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</si>
  <si>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</si>
  <si>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</si>
  <si>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</si>
  <si>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</si>
  <si>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</si>
  <si>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</si>
  <si>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</si>
  <si>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</si>
  <si>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</si>
  <si>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</si>
  <si>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</si>
  <si>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</si>
  <si>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</si>
  <si>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</si>
  <si>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</si>
  <si>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</si>
  <si>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</si>
  <si>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</si>
  <si>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</si>
  <si>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</si>
  <si>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</si>
  <si>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</si>
  <si>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</si>
  <si>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</si>
  <si>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</si>
  <si>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</si>
  <si>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</si>
  <si>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</si>
  <si>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</si>
  <si>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</si>
  <si>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</si>
  <si>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</si>
  <si>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</si>
  <si>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</si>
  <si>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</si>
  <si>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</si>
  <si>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</si>
  <si>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</si>
  <si>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</si>
  <si>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</si>
  <si>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</si>
  <si>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</si>
  <si>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</si>
  <si>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</si>
  <si>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</si>
  <si>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</si>
  <si>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</si>
  <si>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</si>
  <si>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</si>
  <si>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</si>
  <si>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</si>
  <si>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</si>
  <si>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</si>
  <si>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</si>
  <si>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</si>
  <si>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</si>
  <si>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</si>
  <si>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</si>
  <si>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</si>
  <si>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</si>
  <si>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</si>
  <si>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</si>
  <si>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</si>
  <si>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</si>
  <si>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</si>
  <si>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</si>
  <si>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</si>
  <si>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</si>
  <si>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</si>
  <si>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</si>
  <si>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</si>
  <si>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</si>
  <si>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</si>
  <si>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</si>
  <si>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</si>
  <si>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</si>
  <si>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</si>
  <si>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</si>
  <si>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</si>
  <si>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</si>
  <si>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</si>
  <si>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</si>
  <si>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</si>
  <si>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</si>
  <si>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</si>
  <si>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</si>
  <si>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</si>
  <si>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</si>
  <si>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</si>
  <si>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</si>
  <si>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</si>
  <si>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</si>
  <si>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</si>
  <si>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</si>
  <si>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</si>
  <si>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</si>
  <si>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</si>
  <si>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</si>
  <si>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</si>
  <si>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</si>
  <si>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</si>
  <si>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</si>
  <si>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</si>
  <si>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</si>
  <si>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</si>
  <si>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</si>
  <si>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</si>
  <si>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</si>
  <si>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</si>
  <si>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</si>
  <si>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</si>
  <si>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</si>
  <si>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</si>
  <si>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</si>
  <si>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</si>
  <si>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</si>
  <si>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</si>
  <si>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</si>
  <si>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</si>
  <si>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</si>
  <si>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</si>
  <si>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</si>
  <si>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</si>
  <si>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</si>
  <si>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</si>
  <si>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</si>
  <si>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</si>
  <si>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</si>
  <si>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</si>
  <si>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</si>
  <si>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</si>
  <si>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</si>
  <si>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</si>
  <si>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</si>
  <si>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</si>
  <si>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</si>
  <si>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</si>
  <si>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</si>
  <si>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</si>
  <si>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</si>
  <si>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</si>
  <si>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</si>
  <si>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</si>
  <si>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</si>
  <si>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</si>
  <si>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</si>
  <si>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</si>
  <si>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</si>
  <si>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</si>
  <si>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</si>
  <si>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</si>
  <si>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</si>
  <si>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</si>
  <si>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</si>
  <si>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</si>
  <si>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</si>
  <si>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</si>
  <si>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</si>
  <si>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</si>
  <si>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</si>
  <si>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</si>
  <si>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</si>
  <si>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</si>
  <si>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</si>
  <si>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</si>
  <si>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</si>
  <si>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</si>
  <si>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</si>
  <si>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</si>
  <si>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</si>
  <si>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</si>
  <si>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</si>
  <si>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</si>
  <si>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</si>
  <si>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</si>
  <si>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</si>
  <si>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</si>
  <si>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</si>
  <si>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</si>
  <si>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</si>
  <si>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</si>
  <si>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</si>
  <si>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</si>
  <si>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</si>
  <si>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</si>
  <si>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</si>
  <si>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</si>
  <si>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</si>
  <si>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</si>
  <si>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</si>
  <si>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</si>
  <si>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</si>
  <si>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</si>
  <si>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</si>
  <si>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</si>
  <si>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</si>
  <si>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</si>
  <si>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</si>
  <si>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</si>
  <si>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</si>
  <si>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</si>
  <si>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</si>
  <si>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</si>
  <si>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</si>
  <si>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</si>
  <si>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</si>
  <si>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</si>
  <si>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</si>
  <si>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</si>
  <si>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</si>
  <si>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</si>
  <si>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</si>
  <si>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</si>
  <si>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</si>
  <si>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</si>
  <si>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</si>
  <si>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</si>
  <si>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</si>
  <si>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</si>
  <si>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</si>
  <si>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</si>
  <si>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</si>
  <si>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</si>
  <si>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</si>
  <si>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</si>
  <si>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</si>
  <si>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</si>
  <si>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</si>
  <si>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</si>
  <si>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</si>
  <si>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</si>
  <si>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</si>
  <si>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</si>
  <si>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</si>
  <si>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</si>
  <si>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</si>
  <si>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</si>
  <si>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</si>
  <si>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</si>
  <si>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</si>
  <si>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</si>
  <si>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</si>
  <si>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</si>
  <si>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</si>
  <si>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</si>
  <si>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</si>
  <si>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</si>
  <si>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</si>
  <si>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</si>
  <si>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</si>
  <si>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</si>
  <si>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</si>
  <si>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</si>
  <si>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</si>
  <si>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</si>
  <si>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</si>
  <si>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</si>
  <si>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</si>
  <si>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</si>
  <si>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</si>
  <si>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</si>
  <si>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</si>
  <si>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</si>
  <si>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</si>
  <si>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</si>
  <si>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</si>
  <si>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</si>
  <si>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</si>
  <si>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</si>
  <si>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</si>
  <si>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</si>
  <si>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</si>
  <si>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</si>
  <si>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</si>
  <si>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</si>
  <si>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</si>
  <si>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</si>
  <si>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</si>
  <si>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</si>
  <si>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</si>
  <si>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</si>
  <si>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</si>
  <si>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</si>
  <si>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</si>
  <si>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</si>
  <si>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</si>
  <si>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</si>
  <si>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</si>
  <si>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</si>
  <si>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</si>
  <si>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</si>
  <si>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</si>
  <si>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</si>
  <si>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</si>
  <si>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</si>
  <si>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</si>
  <si>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</si>
  <si>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</si>
  <si>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</si>
  <si>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</si>
  <si>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</si>
  <si>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</si>
  <si>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</si>
  <si>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</si>
  <si>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</si>
  <si>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</si>
  <si>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</si>
  <si>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</si>
  <si>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</si>
  <si>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</si>
  <si>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</si>
  <si>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</si>
  <si>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</si>
  <si>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</si>
  <si>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</si>
  <si>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</si>
  <si>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</si>
  <si>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</si>
  <si>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</si>
  <si>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</si>
  <si>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</si>
  <si>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</si>
  <si>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</si>
  <si>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</si>
  <si>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</si>
  <si>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</si>
  <si>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</si>
  <si>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</si>
  <si>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</si>
  <si>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</si>
  <si>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</si>
  <si>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</si>
  <si>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</si>
  <si>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</si>
  <si>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</si>
  <si>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</si>
  <si>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</si>
  <si>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</si>
  <si>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</si>
  <si>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</si>
  <si>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</si>
  <si>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</si>
  <si>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</si>
  <si>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</si>
  <si>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</si>
  <si>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</si>
  <si>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</si>
  <si>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</si>
  <si>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</si>
  <si>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</si>
  <si>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</si>
  <si>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</si>
  <si>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</si>
  <si>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</si>
  <si>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</si>
  <si>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</si>
  <si>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</si>
  <si>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</si>
  <si>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</si>
  <si>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</si>
  <si>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</si>
  <si>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</si>
  <si>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</si>
  <si>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</si>
  <si>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</si>
  <si>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</si>
  <si>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</si>
  <si>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</si>
  <si>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</si>
  <si>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</si>
  <si>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</si>
  <si>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</si>
  <si>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</si>
  <si>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</si>
  <si>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</si>
  <si>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</si>
  <si>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</si>
  <si>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</si>
  <si>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</si>
  <si>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</si>
  <si>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</si>
  <si>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</si>
  <si>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</si>
  <si>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</si>
  <si>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</si>
  <si>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</si>
  <si>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</si>
  <si>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</si>
  <si>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</si>
  <si>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</si>
  <si>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</si>
  <si>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</si>
  <si>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</si>
  <si>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</si>
  <si>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</si>
  <si>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</si>
  <si>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</si>
  <si>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</si>
  <si>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</si>
  <si>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</si>
  <si>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</si>
  <si>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</si>
  <si>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</si>
  <si>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</si>
  <si>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</si>
  <si>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</si>
  <si>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</si>
  <si>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</si>
  <si>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</si>
  <si>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</si>
  <si>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</si>
  <si>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</si>
  <si>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</si>
  <si>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</si>
  <si>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</si>
  <si>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</si>
  <si>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</si>
  <si>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</si>
  <si>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</si>
  <si>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</si>
  <si>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</si>
  <si>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</si>
  <si>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</si>
  <si>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</si>
  <si>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</si>
  <si>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</si>
  <si>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</si>
  <si>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</si>
  <si>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</si>
  <si>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</si>
  <si>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</si>
  <si>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</si>
  <si>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</si>
  <si>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</si>
  <si>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</si>
  <si>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</si>
  <si>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</si>
  <si>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</si>
  <si>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</si>
  <si>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</si>
  <si>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</si>
  <si>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</si>
  <si>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</si>
  <si>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</si>
  <si>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</si>
  <si>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</si>
  <si>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</si>
  <si>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</si>
  <si>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</si>
  <si>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</si>
  <si>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</si>
  <si>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</si>
  <si>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</si>
  <si>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</si>
  <si>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</si>
  <si>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</si>
  <si>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</si>
  <si>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</si>
  <si>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</si>
  <si>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</si>
  <si>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</si>
  <si>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</si>
  <si>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</si>
  <si>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</si>
  <si>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</si>
  <si>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</si>
  <si>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</si>
  <si>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</si>
  <si>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</si>
  <si>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</si>
  <si>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</si>
  <si>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</si>
  <si>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</si>
  <si>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</si>
  <si>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</si>
  <si>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</si>
  <si>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</si>
  <si>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</si>
  <si>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</si>
  <si>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</si>
  <si>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</si>
  <si>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</si>
  <si>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</si>
  <si>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</si>
  <si>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</si>
  <si>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</si>
  <si>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</si>
  <si>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</si>
  <si>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</si>
  <si>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</si>
  <si>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</si>
  <si>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</si>
  <si>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</si>
  <si>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</si>
  <si>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</si>
  <si>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</si>
  <si>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</si>
  <si>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</si>
  <si>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</si>
  <si>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</si>
  <si>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</si>
  <si>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</si>
  <si>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</si>
  <si>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</si>
  <si>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</si>
  <si>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</si>
  <si>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</si>
  <si>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</si>
  <si>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</si>
  <si>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</si>
  <si>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</si>
  <si>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</si>
  <si>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</si>
  <si>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</si>
  <si>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</si>
  <si>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</si>
  <si>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</si>
  <si>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</si>
  <si>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</si>
  <si>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</si>
  <si>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</si>
  <si>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</si>
  <si>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</si>
  <si>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</si>
  <si>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</si>
  <si>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</si>
  <si>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</si>
  <si>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</si>
  <si>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</si>
  <si>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</si>
  <si>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</si>
  <si>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</si>
  <si>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</si>
  <si>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</si>
  <si>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</si>
  <si>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</si>
  <si>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</si>
  <si>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</si>
  <si>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</si>
  <si>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</si>
  <si>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</si>
  <si>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</si>
  <si>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</si>
  <si>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</si>
  <si>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</si>
  <si>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</si>
  <si>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</si>
  <si>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</si>
  <si>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</si>
  <si>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</si>
  <si>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</si>
  <si>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</si>
  <si>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</si>
  <si>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</si>
  <si>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</si>
  <si>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</si>
  <si>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</si>
  <si>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</si>
  <si>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</si>
  <si>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</si>
  <si>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</si>
  <si>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</si>
  <si>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</si>
  <si>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</si>
  <si>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</si>
  <si>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</si>
  <si>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</si>
  <si>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</si>
  <si>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</si>
  <si>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</si>
  <si>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</si>
  <si>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</si>
  <si>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</si>
  <si>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</si>
  <si>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</si>
  <si>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</si>
  <si>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</si>
  <si>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</si>
  <si>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</si>
  <si>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</si>
  <si>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</si>
  <si>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</si>
  <si>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</si>
  <si>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</si>
  <si>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</si>
  <si>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</si>
  <si>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</si>
  <si>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</si>
  <si>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</si>
  <si>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</si>
  <si>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</si>
  <si>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</si>
  <si>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</si>
  <si>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</si>
  <si>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</si>
  <si>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</si>
  <si>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</si>
  <si>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</si>
  <si>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</si>
  <si>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</si>
  <si>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</si>
  <si>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</si>
  <si>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</si>
  <si>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</si>
  <si>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</si>
  <si>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</si>
  <si>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</si>
  <si>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</si>
  <si>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</si>
  <si>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</si>
  <si>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</si>
  <si>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</si>
  <si>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</si>
  <si>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</si>
  <si>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</si>
  <si>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</si>
  <si>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</si>
  <si>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</si>
  <si>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</si>
  <si>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</si>
  <si>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</si>
  <si>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</si>
  <si>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</si>
  <si>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</si>
  <si>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</si>
  <si>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</si>
  <si>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</si>
  <si>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</si>
  <si>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</si>
  <si>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</si>
  <si>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</si>
  <si>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</si>
  <si>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</si>
  <si>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</si>
  <si>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</si>
  <si>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</si>
  <si>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</si>
  <si>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</si>
  <si>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</si>
  <si>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</si>
  <si>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</si>
  <si>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</si>
  <si>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</si>
  <si>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</si>
  <si>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</si>
  <si>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</si>
  <si>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</si>
  <si>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</si>
  <si>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</si>
  <si>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</si>
  <si>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</si>
  <si>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</si>
  <si>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</si>
  <si>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</si>
  <si>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</si>
  <si>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</si>
  <si>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</si>
  <si>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</si>
  <si>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</si>
  <si>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</si>
  <si>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</si>
  <si>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</si>
  <si>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</si>
  <si>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</si>
  <si>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</si>
  <si>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</si>
  <si>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</si>
  <si>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</si>
  <si>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</si>
  <si>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</si>
  <si>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</si>
  <si>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</si>
  <si>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</si>
  <si>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</si>
  <si>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</si>
  <si>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</si>
  <si>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</si>
  <si>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</si>
  <si>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</si>
  <si>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</si>
  <si>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</si>
  <si>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</si>
  <si>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</si>
  <si>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</si>
  <si>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</si>
  <si>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</si>
  <si>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</si>
  <si>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</si>
  <si>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</si>
  <si>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</si>
  <si>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</si>
  <si>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</si>
  <si>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</si>
  <si>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</si>
  <si>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</si>
  <si>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</si>
  <si>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</si>
  <si>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</si>
  <si>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</si>
  <si>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</si>
  <si>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</si>
  <si>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</si>
  <si>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</si>
  <si>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</si>
  <si>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</si>
  <si>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</si>
  <si>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</si>
  <si>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</si>
  <si>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</si>
  <si>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</si>
  <si>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</si>
  <si>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</si>
  <si>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</si>
  <si>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</si>
  <si>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</si>
  <si>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</si>
  <si>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</si>
  <si>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</si>
  <si>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</si>
  <si>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</si>
  <si>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</si>
  <si>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</si>
  <si>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</si>
  <si>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</si>
  <si>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</si>
  <si>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</si>
  <si>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</si>
  <si>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</si>
  <si>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</si>
  <si>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</si>
  <si>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</si>
  <si>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</si>
  <si>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</si>
  <si>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</si>
  <si>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</si>
  <si>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</si>
  <si>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</si>
  <si>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</si>
  <si>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</si>
  <si>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</si>
  <si>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</si>
  <si>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</si>
  <si>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</si>
  <si>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</si>
  <si>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</si>
  <si>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</si>
  <si>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</si>
  <si>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</si>
  <si>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</si>
  <si>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</si>
  <si>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</si>
  <si>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</si>
  <si>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</si>
  <si>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</si>
  <si>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</si>
  <si>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</si>
  <si>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</si>
  <si>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</si>
  <si>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</si>
  <si>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</si>
  <si>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</si>
  <si>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</si>
  <si>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</si>
  <si>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</si>
  <si>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</si>
  <si>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</si>
  <si>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</si>
  <si>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</si>
  <si>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</si>
  <si>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</si>
  <si>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</si>
  <si>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</si>
  <si>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</si>
  <si>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</si>
  <si>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</si>
  <si>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</si>
  <si>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</si>
  <si>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</si>
  <si>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</si>
  <si>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</si>
  <si>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</si>
  <si>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</si>
  <si>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</si>
  <si>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</si>
  <si>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</si>
  <si>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</si>
  <si>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</si>
  <si>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</si>
  <si>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</si>
  <si>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</si>
  <si>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</si>
  <si>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</si>
  <si>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</si>
  <si>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</si>
  <si>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</si>
  <si>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</si>
  <si>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</si>
  <si>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</si>
  <si>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</si>
  <si>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</si>
  <si>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</si>
  <si>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</si>
  <si>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</si>
  <si>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</si>
  <si>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</si>
  <si>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</si>
  <si>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</si>
  <si>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</si>
  <si>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</si>
  <si>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</si>
  <si>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</si>
  <si>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</si>
  <si>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</si>
  <si>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</si>
  <si>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</si>
  <si>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</si>
  <si>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</si>
  <si>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</si>
  <si>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</si>
  <si>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</si>
  <si>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</si>
  <si>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</si>
  <si>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</si>
  <si>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</si>
  <si>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</si>
  <si>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</si>
  <si>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</si>
  <si>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</si>
  <si>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</si>
  <si>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</si>
  <si>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</si>
  <si>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</si>
  <si>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</si>
  <si>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</si>
  <si>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</si>
  <si>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</si>
  <si>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</si>
  <si>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</si>
  <si>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</si>
  <si>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</si>
  <si>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</si>
  <si>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</si>
  <si>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</si>
  <si>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</si>
  <si>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</si>
  <si>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</si>
  <si>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</si>
  <si>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</si>
  <si>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</si>
  <si>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</si>
  <si>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</si>
  <si>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</si>
  <si>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</si>
  <si>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</si>
  <si>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</si>
  <si>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</si>
  <si>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</si>
  <si>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</si>
  <si>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</si>
  <si>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</si>
  <si>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</si>
  <si>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</si>
  <si>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</si>
  <si>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</si>
  <si>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</si>
  <si>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</si>
  <si>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</si>
  <si>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</si>
  <si>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</si>
  <si>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</si>
  <si>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</si>
  <si>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</si>
  <si>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</si>
  <si>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</si>
  <si>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</si>
  <si>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</si>
  <si>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</si>
  <si>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</si>
  <si>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</si>
  <si>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</si>
  <si>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</si>
  <si>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</si>
  <si>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</si>
  <si>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</si>
  <si>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</si>
  <si>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</si>
  <si>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</si>
  <si>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</si>
  <si>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</si>
  <si>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</si>
  <si>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</si>
  <si>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</si>
  <si>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</si>
  <si>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</si>
  <si>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</si>
  <si>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</si>
  <si>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</si>
  <si>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</si>
  <si>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</si>
  <si>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</si>
  <si>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</si>
  <si>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</si>
  <si>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</si>
  <si>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</si>
  <si>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</si>
  <si>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</si>
  <si>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</si>
  <si>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</si>
  <si>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</si>
  <si>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</si>
  <si>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</si>
  <si>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</si>
  <si>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</si>
  <si>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</si>
  <si>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</si>
  <si>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</si>
  <si>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</si>
  <si>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</si>
  <si>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</si>
  <si>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</si>
  <si>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</si>
  <si>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</si>
  <si>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</si>
  <si>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</si>
  <si>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</si>
  <si>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</si>
  <si>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</si>
  <si>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</si>
  <si>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</si>
  <si>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</si>
  <si>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</si>
  <si>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</si>
  <si>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</si>
  <si>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</si>
  <si>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</si>
  <si>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</si>
  <si>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</si>
  <si>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</si>
  <si>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</si>
  <si>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</si>
  <si>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</si>
  <si>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</si>
  <si>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</si>
  <si>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</si>
  <si>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</si>
  <si>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</si>
  <si>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</si>
  <si>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</si>
  <si>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</si>
  <si>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</si>
  <si>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</si>
  <si>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</si>
  <si>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</si>
  <si>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</si>
  <si>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</si>
  <si>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</si>
  <si>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</si>
  <si>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</si>
  <si>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</si>
  <si>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</si>
  <si>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</si>
  <si>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</si>
  <si>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</si>
  <si>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</si>
  <si>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</si>
  <si>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</si>
  <si>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</si>
  <si>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</si>
  <si>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</si>
  <si>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</si>
  <si>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</si>
  <si>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</si>
  <si>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</si>
  <si>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</si>
  <si>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</si>
  <si>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</si>
  <si>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</si>
  <si>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</si>
  <si>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</si>
  <si>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</si>
  <si>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</si>
  <si>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</si>
  <si>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</si>
  <si>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</si>
  <si>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</si>
  <si>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</si>
  <si>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</si>
  <si>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</si>
  <si>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</si>
  <si>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</si>
  <si>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</si>
  <si>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</si>
  <si>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</si>
  <si>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</si>
  <si>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</si>
  <si>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</si>
  <si>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</si>
  <si>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</si>
  <si>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</si>
  <si>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</si>
  <si>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</si>
  <si>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</si>
  <si>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</si>
  <si>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</si>
  <si>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</si>
  <si>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</si>
  <si>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</si>
  <si>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</si>
  <si>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</si>
  <si>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</si>
  <si>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</si>
  <si>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</si>
  <si>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</si>
  <si>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</si>
  <si>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</si>
  <si>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</si>
  <si>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</si>
  <si>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</si>
  <si>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</si>
  <si>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</si>
  <si>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</si>
  <si>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</si>
  <si>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</si>
  <si>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</si>
  <si>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</si>
  <si>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</si>
  <si>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</si>
  <si>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</si>
  <si>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</si>
  <si>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</si>
  <si>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</si>
  <si>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</si>
  <si>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</si>
  <si>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</si>
  <si>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</si>
  <si>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</si>
  <si>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</si>
  <si>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</si>
  <si>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</si>
  <si>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</si>
  <si>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</si>
  <si>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</si>
  <si>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</si>
  <si>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</si>
  <si>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</si>
  <si>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</si>
  <si>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</si>
  <si>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</si>
  <si>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</si>
  <si>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</si>
  <si>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</si>
  <si>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</si>
  <si>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</si>
  <si>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</si>
  <si>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</si>
  <si>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</si>
  <si>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</si>
  <si>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</si>
  <si>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</si>
  <si>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</si>
  <si>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</si>
  <si>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</si>
  <si>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</si>
  <si>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</si>
  <si>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</si>
  <si>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</si>
  <si>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</si>
  <si>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</si>
  <si>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</si>
  <si>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</si>
  <si>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</si>
  <si>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</si>
  <si>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</si>
  <si>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</si>
  <si>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</si>
  <si>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</si>
  <si>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</si>
  <si>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</si>
  <si>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</si>
  <si>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</si>
  <si>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</si>
  <si>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</si>
  <si>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</si>
  <si>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</si>
  <si>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</si>
  <si>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</si>
  <si>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</si>
  <si>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</si>
  <si>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</si>
  <si>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</si>
  <si>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</si>
  <si>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</si>
  <si>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</si>
  <si>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</si>
  <si>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</si>
  <si>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</si>
  <si>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</si>
  <si>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</si>
  <si>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</si>
  <si>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</si>
  <si>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</si>
  <si>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</si>
  <si>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</si>
  <si>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</si>
  <si>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</si>
  <si>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</si>
  <si>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</si>
  <si>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</si>
  <si>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</si>
  <si>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</si>
  <si>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</si>
  <si>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</si>
  <si>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</si>
  <si>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</si>
  <si>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</si>
  <si>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</si>
  <si>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</si>
  <si>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</si>
  <si>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</si>
  <si>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</si>
  <si>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</si>
  <si>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</si>
  <si>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</si>
  <si>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</si>
  <si>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</si>
  <si>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</si>
  <si>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</si>
  <si>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</si>
  <si>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</si>
  <si>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</si>
  <si>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</si>
  <si>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</si>
  <si>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</si>
  <si>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</si>
  <si>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</si>
  <si>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</si>
  <si>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</si>
  <si>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</si>
  <si>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</si>
  <si>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</si>
  <si>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</si>
  <si>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</si>
  <si>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</si>
  <si>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</si>
  <si>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</si>
  <si>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</si>
  <si>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</si>
  <si>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</si>
  <si>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</si>
  <si>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</si>
  <si>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</si>
  <si>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</si>
  <si>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</si>
  <si>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</si>
  <si>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</si>
  <si>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</si>
  <si>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</si>
  <si>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</si>
  <si>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</si>
  <si>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</si>
  <si>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</si>
  <si>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</si>
  <si>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</si>
  <si>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</si>
  <si>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</si>
  <si>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</si>
  <si>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</si>
  <si>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</si>
  <si>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</si>
  <si>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</si>
  <si>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</si>
  <si>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</si>
  <si>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</si>
  <si>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</si>
  <si>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</si>
  <si>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</si>
  <si>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</si>
  <si>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</si>
  <si>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</si>
  <si>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</si>
  <si>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</si>
  <si>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</si>
  <si>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</si>
  <si>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</si>
  <si>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</si>
  <si>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</si>
  <si>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</si>
  <si>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</si>
  <si>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</si>
  <si>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</si>
  <si>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</si>
  <si>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</si>
  <si>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</si>
  <si>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</si>
  <si>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</si>
  <si>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</si>
  <si>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</si>
  <si>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</si>
  <si>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</si>
  <si>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</si>
  <si>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</si>
  <si>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</si>
  <si>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</si>
  <si>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</si>
  <si>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</si>
  <si>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</si>
  <si>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</si>
  <si>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</si>
  <si>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</si>
  <si>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</si>
  <si>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</si>
  <si>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</si>
  <si>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</si>
  <si>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</si>
  <si>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</si>
  <si>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</si>
  <si>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</si>
  <si>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</si>
  <si>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</si>
  <si>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</si>
  <si>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</si>
  <si>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</si>
  <si>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</si>
  <si>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</si>
  <si>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</si>
  <si>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</si>
  <si>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</si>
  <si>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</si>
  <si>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</si>
  <si>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</si>
  <si>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</si>
  <si>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</si>
  <si>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</si>
  <si>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</si>
  <si>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</si>
  <si>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</si>
  <si>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</si>
  <si>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</si>
  <si>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</si>
  <si>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</si>
  <si>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</si>
  <si>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</si>
  <si>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</si>
  <si>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</si>
  <si>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</si>
  <si>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</si>
  <si>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</si>
  <si>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</si>
  <si>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</si>
  <si>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</si>
  <si>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</si>
  <si>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</si>
  <si>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</si>
  <si>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</si>
  <si>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</si>
  <si>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</si>
  <si>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</si>
  <si>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</si>
  <si>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</si>
  <si>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</si>
  <si>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</si>
  <si>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</si>
  <si>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</si>
  <si>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</si>
  <si>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</si>
  <si>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</si>
  <si>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</si>
  <si>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</si>
  <si>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</si>
  <si>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</si>
  <si>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</si>
  <si>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</si>
  <si>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</si>
  <si>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</si>
  <si>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</si>
  <si>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</si>
  <si>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</si>
  <si>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</si>
  <si>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</si>
  <si>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</si>
  <si>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</si>
  <si>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</si>
  <si>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</si>
  <si>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</si>
  <si>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</si>
  <si>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</si>
  <si>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</si>
  <si>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</si>
  <si>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</si>
  <si>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</si>
  <si>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</si>
  <si>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</si>
  <si>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</si>
  <si>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</si>
  <si>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</si>
  <si>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</si>
  <si>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</si>
  <si>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</si>
  <si>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</si>
  <si>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</si>
  <si>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</si>
  <si>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</si>
  <si>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</si>
  <si>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</si>
  <si>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</si>
  <si>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</si>
  <si>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</si>
  <si>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</si>
  <si>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</si>
  <si>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</si>
  <si>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</si>
  <si>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</si>
  <si>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</si>
  <si>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</si>
  <si>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</si>
  <si>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</si>
  <si>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</si>
  <si>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</si>
  <si>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</si>
  <si>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</si>
  <si>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</si>
  <si>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</si>
  <si>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</si>
  <si>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</si>
  <si>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</si>
  <si>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</si>
  <si>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</si>
  <si>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</si>
  <si>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</si>
  <si>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</si>
  <si>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</si>
  <si>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</si>
  <si>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</si>
  <si>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</si>
  <si>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</si>
  <si>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</si>
  <si>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</si>
  <si>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</si>
  <si>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</si>
  <si>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</si>
  <si>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</si>
  <si>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</si>
  <si>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</si>
  <si>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</si>
  <si>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</si>
  <si>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</si>
  <si>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</si>
  <si>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</si>
  <si>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</si>
  <si>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</si>
  <si>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</si>
  <si>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</si>
  <si>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</si>
  <si>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</si>
  <si>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</si>
  <si>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</si>
  <si>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</si>
  <si>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</si>
  <si>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</si>
  <si>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</si>
  <si>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</si>
  <si>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</si>
  <si>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</si>
  <si>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</si>
  <si>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</si>
  <si>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</si>
  <si>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</si>
  <si>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</si>
  <si>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</si>
  <si>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</si>
  <si>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</si>
  <si>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</si>
  <si>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</si>
  <si>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</si>
  <si>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</si>
  <si>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</si>
  <si>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</si>
  <si>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</si>
  <si>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</si>
  <si>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</si>
  <si>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</si>
  <si>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</si>
  <si>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</si>
  <si>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</si>
  <si>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</si>
  <si>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</si>
  <si>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</si>
  <si>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</si>
  <si>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</si>
  <si>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</si>
  <si>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</si>
  <si>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</si>
  <si>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</si>
  <si>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</si>
  <si>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</si>
  <si>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</si>
  <si>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</si>
  <si>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</si>
  <si>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</si>
  <si>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</si>
  <si>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</si>
  <si>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</si>
  <si>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</si>
  <si>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</si>
  <si>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</si>
  <si>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</si>
  <si>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</si>
  <si>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</si>
  <si>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</si>
  <si>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</si>
  <si>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</si>
  <si>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</si>
  <si>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</si>
  <si>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</si>
  <si>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</si>
  <si>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</si>
  <si>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</si>
  <si>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</si>
  <si>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</si>
  <si>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</si>
  <si>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</si>
  <si>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</si>
  <si>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</si>
  <si>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</si>
  <si>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</si>
  <si>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</si>
  <si>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</si>
  <si>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</si>
  <si>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</si>
  <si>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</si>
  <si>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</si>
  <si>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</si>
  <si>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</si>
  <si>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</si>
  <si>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</si>
  <si>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</si>
  <si>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</si>
  <si>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</si>
  <si>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</si>
  <si>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</si>
  <si>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</si>
  <si>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</si>
  <si>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</si>
  <si>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</si>
  <si>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</si>
  <si>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</si>
  <si>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</si>
  <si>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</si>
  <si>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</si>
  <si>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</si>
  <si>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</si>
  <si>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</si>
  <si>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</si>
  <si>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</si>
  <si>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</si>
  <si>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</si>
  <si>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</si>
  <si>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</si>
  <si>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</si>
  <si>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</si>
  <si>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</si>
  <si>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</si>
  <si>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</si>
  <si>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</si>
  <si>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</si>
  <si>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</si>
  <si>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</si>
  <si>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</si>
  <si>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</si>
  <si>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</si>
  <si>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</si>
  <si>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</si>
  <si>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</si>
  <si>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</si>
  <si>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</si>
  <si>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</si>
  <si>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</si>
  <si>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</si>
  <si>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</si>
  <si>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</si>
  <si>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</si>
  <si>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</si>
  <si>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</si>
  <si>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</si>
  <si>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</si>
  <si>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</si>
  <si>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</si>
  <si>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</si>
  <si>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</si>
  <si>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</si>
  <si>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</si>
  <si>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</si>
  <si>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</si>
  <si>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</si>
  <si>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</si>
  <si>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</si>
  <si>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</si>
  <si>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</si>
  <si>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</si>
  <si>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</si>
  <si>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</si>
  <si>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</si>
  <si>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</si>
  <si>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</si>
  <si>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</si>
  <si>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</si>
  <si>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</si>
  <si>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</si>
  <si>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</si>
  <si>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</si>
  <si>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</si>
  <si>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</si>
  <si>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</si>
  <si>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</si>
  <si>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</si>
  <si>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</si>
  <si>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</si>
  <si>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</si>
  <si>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</si>
  <si>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</si>
  <si>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</si>
  <si>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</si>
  <si>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</si>
  <si>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</si>
  <si>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</si>
  <si>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</si>
  <si>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</si>
  <si>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</si>
  <si>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</si>
  <si>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</si>
  <si>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</si>
  <si>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</si>
  <si>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</si>
  <si>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</si>
  <si>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</si>
  <si>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</si>
  <si>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</si>
  <si>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</si>
  <si>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</si>
  <si>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</si>
  <si>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</si>
  <si>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</si>
  <si>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</si>
  <si>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</si>
  <si>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</si>
  <si>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</si>
  <si>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</si>
  <si>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</si>
  <si>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</si>
  <si>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</si>
  <si>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</si>
  <si>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</si>
  <si>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</si>
  <si>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</si>
  <si>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</si>
  <si>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</si>
  <si>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</si>
  <si>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</si>
  <si>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</si>
  <si>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</si>
  <si>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</si>
  <si>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</si>
  <si>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</si>
  <si>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</si>
  <si>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</si>
  <si>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</si>
  <si>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</si>
  <si>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</si>
  <si>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</si>
  <si>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</si>
  <si>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</si>
  <si>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</si>
  <si>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</si>
  <si>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</si>
  <si>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</si>
  <si>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</si>
  <si>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</si>
  <si>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</si>
  <si>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</si>
  <si>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</si>
  <si>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</si>
  <si>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</si>
  <si>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</si>
  <si>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</si>
  <si>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</si>
  <si>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</si>
  <si>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</si>
  <si>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</si>
  <si>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</si>
  <si>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</si>
  <si>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</si>
  <si>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</si>
  <si>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</si>
  <si>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</si>
  <si>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</si>
  <si>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</si>
  <si>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</si>
  <si>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</si>
  <si>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</si>
  <si>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</si>
  <si>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</si>
  <si>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</si>
  <si>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</si>
  <si>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</si>
  <si>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</si>
  <si>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</si>
  <si>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</si>
  <si>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</si>
  <si>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</si>
  <si>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</si>
  <si>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</si>
  <si>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</si>
  <si>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</si>
  <si>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</si>
  <si>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</si>
  <si>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</si>
  <si>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</si>
  <si>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</si>
  <si>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</si>
  <si>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</si>
  <si>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</si>
  <si>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</si>
  <si>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</si>
  <si>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</si>
  <si>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</si>
  <si>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</si>
  <si>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</si>
  <si>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</si>
  <si>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</si>
  <si>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</si>
  <si>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</si>
  <si>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</si>
  <si>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</si>
  <si>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</si>
  <si>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</si>
  <si>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</si>
  <si>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</si>
  <si>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</si>
  <si>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</si>
  <si>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</si>
  <si>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</si>
  <si>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</si>
  <si>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</si>
  <si>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</si>
  <si>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</si>
  <si>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</si>
  <si>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</si>
  <si>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</si>
  <si>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</si>
  <si>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</si>
  <si>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</si>
  <si>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</si>
  <si>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</si>
  <si>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</si>
  <si>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</si>
  <si>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</si>
  <si>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</si>
  <si>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</si>
  <si>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</si>
  <si>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</si>
  <si>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</si>
  <si>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</si>
  <si>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</si>
  <si>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</si>
  <si>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</si>
  <si>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</si>
  <si>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</si>
  <si>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</si>
  <si>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</si>
  <si>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</si>
  <si>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</si>
  <si>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</si>
  <si>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</si>
  <si>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</si>
  <si>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</si>
  <si>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</si>
  <si>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</si>
  <si>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</si>
  <si>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</si>
  <si>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</si>
  <si>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</si>
  <si>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</si>
  <si>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</si>
  <si>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</si>
  <si>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</si>
  <si>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</si>
  <si>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</si>
  <si>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</si>
  <si>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</si>
  <si>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</si>
  <si>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</si>
  <si>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</si>
  <si>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</si>
  <si>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</si>
  <si>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</si>
  <si>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</si>
  <si>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</si>
  <si>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</si>
  <si>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</si>
  <si>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</si>
  <si>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</si>
  <si>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</si>
  <si>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</si>
  <si>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</si>
  <si>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</si>
  <si>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</si>
  <si>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</si>
  <si>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</si>
  <si>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</si>
  <si>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</si>
  <si>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</si>
  <si>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</si>
  <si>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</si>
  <si>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</si>
  <si>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</si>
  <si>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</si>
  <si>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</si>
  <si>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</si>
  <si>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</si>
  <si>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</si>
  <si>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</si>
  <si>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</si>
  <si>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</si>
  <si>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</si>
  <si>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</si>
  <si>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</si>
  <si>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</si>
  <si>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</si>
  <si>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</si>
  <si>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</si>
  <si>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</si>
  <si>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</si>
  <si>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</si>
  <si>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</si>
  <si>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</si>
  <si>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</si>
  <si>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</si>
  <si>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</si>
  <si>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</si>
  <si>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</si>
  <si>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</si>
  <si>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</si>
  <si>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</si>
  <si>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</si>
  <si>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</si>
  <si>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</si>
  <si>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</si>
  <si>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</si>
  <si>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</si>
  <si>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</si>
  <si>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</si>
  <si>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</si>
  <si>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</si>
  <si>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</si>
  <si>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</si>
  <si>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</si>
  <si>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</si>
  <si>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</si>
  <si>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</si>
  <si>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</si>
  <si>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</si>
  <si>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</si>
  <si>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</si>
  <si>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</si>
  <si>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</si>
  <si>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</si>
  <si>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</si>
  <si>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</si>
  <si>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</si>
  <si>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</si>
  <si>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</si>
  <si>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</si>
  <si>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</si>
  <si>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</si>
  <si>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</si>
  <si>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</si>
  <si>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</si>
  <si>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</si>
  <si>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</si>
  <si>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</si>
  <si>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</si>
  <si>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</si>
  <si>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</si>
  <si>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</si>
  <si>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</si>
  <si>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</si>
  <si>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</si>
  <si>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</si>
  <si>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</si>
  <si>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</si>
  <si>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</si>
  <si>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</si>
  <si>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</si>
  <si>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</si>
  <si>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</si>
  <si>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</si>
  <si>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</si>
  <si>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</si>
  <si>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</si>
  <si>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</si>
  <si>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</si>
  <si>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</si>
  <si>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</si>
  <si>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</si>
  <si>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</si>
  <si>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</si>
  <si>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</si>
  <si>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</si>
  <si>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</si>
  <si>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</si>
  <si>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</si>
  <si>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</si>
  <si>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</si>
  <si>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</si>
  <si>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</si>
  <si>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</si>
  <si>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</si>
  <si>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</si>
  <si>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</si>
  <si>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</si>
  <si>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</si>
  <si>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</si>
  <si>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</si>
  <si>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</si>
  <si>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</si>
  <si>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</si>
  <si>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</si>
  <si>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</si>
  <si>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</si>
  <si>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</si>
  <si>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</si>
  <si>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</si>
  <si>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</si>
  <si>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</si>
  <si>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</si>
  <si>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</si>
  <si>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</si>
  <si>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</si>
  <si>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</si>
  <si>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</si>
  <si>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</si>
  <si>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</si>
  <si>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</si>
  <si>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</si>
  <si>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</si>
  <si>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</si>
  <si>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</si>
  <si>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</si>
  <si>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</si>
  <si>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</si>
  <si>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</si>
  <si>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</si>
  <si>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</si>
  <si>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</si>
  <si>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</si>
  <si>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</si>
  <si>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</si>
  <si>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</si>
  <si>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</si>
  <si>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</si>
  <si>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</si>
  <si>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</si>
  <si>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</si>
  <si>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</si>
  <si>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</si>
  <si>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</si>
  <si>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</si>
  <si>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</si>
  <si>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</si>
  <si>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</si>
  <si>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</si>
  <si>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</si>
  <si>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</si>
  <si>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</si>
  <si>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</si>
  <si>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</si>
  <si>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</si>
  <si>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</si>
  <si>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</si>
  <si>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</si>
  <si>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</si>
  <si>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</si>
  <si>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</si>
  <si>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</si>
  <si>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</si>
  <si>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</si>
  <si>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</si>
  <si>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</si>
  <si>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</si>
  <si>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</si>
  <si>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</si>
  <si>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</si>
  <si>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</si>
  <si>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</si>
  <si>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</si>
  <si>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</si>
  <si>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</si>
  <si>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</si>
  <si>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</si>
  <si>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</si>
  <si>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</si>
  <si>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</si>
  <si>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</si>
  <si>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</si>
  <si>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</si>
  <si>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</si>
  <si>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</si>
  <si>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</si>
  <si>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</si>
  <si>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</si>
  <si>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</si>
  <si>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</si>
  <si>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</si>
  <si>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</si>
  <si>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</si>
  <si>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</si>
  <si>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</si>
  <si>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</si>
  <si>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</si>
  <si>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</si>
  <si>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</si>
  <si>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</si>
  <si>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</si>
  <si>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</si>
  <si>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</si>
  <si>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</si>
  <si>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</si>
  <si>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</si>
  <si>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</si>
  <si>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</si>
  <si>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</si>
  <si>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</si>
  <si>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</si>
  <si>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</si>
  <si>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</si>
  <si>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</si>
  <si>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</si>
  <si>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</si>
  <si>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</si>
  <si>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</si>
  <si>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</si>
  <si>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</si>
  <si>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</si>
  <si>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</si>
  <si>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</si>
  <si>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</si>
  <si>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</si>
  <si>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</si>
  <si>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</si>
  <si>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</si>
  <si>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</si>
  <si>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</si>
  <si>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</si>
  <si>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</si>
  <si>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</si>
  <si>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</si>
  <si>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</si>
  <si>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</si>
  <si>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</si>
  <si>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</si>
  <si>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</si>
  <si>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</si>
  <si>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</si>
  <si>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</si>
  <si>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</si>
  <si>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</si>
  <si>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</si>
  <si>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</si>
  <si>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</si>
  <si>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</si>
  <si>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</si>
  <si>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</si>
  <si>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</si>
  <si>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</si>
  <si>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</si>
  <si>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</si>
  <si>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</si>
  <si>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</si>
  <si>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</si>
  <si>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</si>
  <si>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</si>
  <si>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</si>
  <si>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</si>
  <si>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</si>
  <si>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</si>
  <si>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</si>
  <si>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</si>
  <si>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</si>
  <si>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</si>
  <si>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</si>
  <si>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</si>
  <si>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</si>
  <si>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</si>
  <si>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</si>
  <si>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</si>
  <si>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</si>
  <si>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</si>
  <si>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</si>
  <si>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</si>
  <si>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</si>
  <si>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</si>
  <si>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</si>
  <si>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</si>
  <si>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</si>
  <si>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</si>
  <si>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</si>
  <si>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</si>
  <si>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</si>
  <si>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</si>
  <si>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</si>
  <si>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</si>
  <si>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</si>
  <si>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</si>
  <si>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</si>
  <si>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</si>
  <si>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</si>
  <si>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</si>
  <si>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</si>
  <si>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</si>
  <si>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</si>
  <si>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</si>
  <si>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</si>
  <si>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</si>
  <si>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</si>
  <si>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</si>
  <si>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</si>
  <si>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</si>
  <si>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</si>
  <si>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</si>
  <si>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</si>
  <si>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</si>
  <si>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</si>
  <si>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</si>
  <si>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</si>
  <si>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</si>
  <si>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</si>
  <si>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</si>
  <si>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</si>
  <si>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</si>
  <si>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</si>
  <si>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</si>
  <si>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</si>
  <si>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</si>
  <si>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</si>
  <si>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</si>
  <si>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</si>
  <si>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</si>
  <si>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</si>
  <si>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</si>
  <si>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</si>
  <si>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</si>
  <si>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</si>
  <si>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</si>
  <si>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</si>
  <si>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</si>
  <si>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</si>
  <si>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</si>
  <si>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</si>
  <si>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</si>
  <si>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</si>
  <si>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</si>
  <si>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</si>
  <si>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</si>
  <si>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</si>
  <si>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</si>
  <si>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</si>
  <si>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</si>
  <si>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</si>
  <si>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</si>
  <si>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</si>
  <si>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</si>
  <si>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</si>
  <si>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</si>
  <si>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</si>
  <si>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</si>
  <si>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</si>
  <si>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</si>
  <si>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</si>
  <si>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</si>
  <si>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</si>
  <si>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</si>
  <si>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</si>
  <si>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</si>
  <si>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</si>
  <si>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</si>
  <si>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</si>
  <si>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</si>
  <si>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</si>
  <si>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</si>
  <si>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</si>
  <si>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</si>
  <si>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</si>
  <si>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</si>
  <si>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</si>
  <si>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</si>
  <si>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</si>
  <si>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</si>
  <si>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</si>
  <si>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</si>
  <si>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</si>
  <si>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</si>
  <si>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</si>
  <si>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</si>
  <si>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</si>
  <si>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</si>
  <si>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</si>
  <si>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</si>
  <si>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</si>
  <si>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</si>
  <si>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</si>
  <si>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</si>
  <si>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</si>
  <si>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</si>
  <si>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</si>
  <si>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</si>
  <si>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</si>
  <si>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</si>
  <si>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</si>
  <si>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</si>
  <si>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</si>
  <si>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</si>
  <si>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</si>
  <si>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</si>
  <si>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</si>
  <si>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</si>
  <si>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</si>
  <si>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</si>
  <si>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</si>
  <si>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</si>
  <si>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</si>
  <si>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</si>
  <si>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</si>
  <si>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</si>
  <si>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</si>
  <si>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</si>
  <si>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</si>
  <si>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</si>
  <si>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</si>
  <si>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</si>
  <si>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</si>
  <si>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</si>
  <si>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</si>
  <si>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</si>
  <si>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</si>
  <si>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</si>
  <si>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</si>
  <si>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</si>
  <si>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</si>
  <si>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</si>
  <si>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</si>
  <si>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</si>
  <si>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</si>
  <si>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</si>
  <si>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</si>
  <si>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</si>
  <si>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</si>
  <si>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</si>
  <si>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</si>
  <si>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</si>
  <si>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</si>
  <si>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</si>
  <si>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</si>
  <si>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</si>
  <si>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</si>
  <si>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</si>
  <si>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</si>
  <si>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</si>
  <si>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</si>
  <si>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</si>
  <si>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</si>
  <si>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</si>
  <si>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</si>
  <si>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</si>
  <si>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</si>
  <si>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</si>
  <si>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</si>
  <si>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</si>
  <si>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</si>
  <si>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</si>
  <si>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</si>
  <si>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</si>
  <si>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</si>
  <si>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</si>
  <si>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</si>
  <si>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</si>
  <si>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</si>
  <si>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</si>
  <si>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</si>
  <si>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</si>
  <si>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</si>
  <si>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</si>
  <si>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</si>
  <si>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</si>
  <si>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</si>
  <si>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</si>
  <si>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</si>
  <si>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</si>
  <si>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</si>
  <si>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</si>
  <si>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</si>
  <si>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</si>
  <si>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</si>
  <si>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</si>
  <si>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</si>
  <si>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</si>
  <si>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</si>
  <si>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</si>
  <si>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</si>
  <si>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</si>
  <si>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</si>
  <si>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</si>
  <si>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</si>
  <si>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</si>
  <si>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</si>
  <si>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</si>
  <si>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</si>
  <si>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</si>
  <si>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</si>
  <si>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</si>
  <si>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</si>
  <si>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</si>
  <si>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</si>
  <si>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</si>
  <si>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</si>
  <si>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</si>
  <si>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</si>
  <si>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</si>
  <si>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</si>
  <si>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</si>
  <si>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</si>
  <si>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</si>
  <si>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</si>
  <si>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</si>
  <si>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</si>
  <si>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</si>
  <si>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</si>
  <si>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</si>
  <si>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</si>
  <si>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</si>
  <si>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</si>
  <si>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</si>
  <si>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</si>
  <si>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</si>
  <si>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</si>
  <si>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</si>
  <si>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</si>
  <si>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</si>
  <si>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</si>
  <si>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</si>
  <si>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</si>
  <si>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</si>
  <si>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</si>
  <si>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</si>
  <si>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</si>
  <si>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</si>
  <si>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</si>
  <si>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</si>
  <si>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</si>
  <si>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</si>
  <si>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</si>
  <si>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</si>
  <si>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</si>
  <si>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</si>
  <si>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</si>
  <si>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</si>
  <si>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</si>
  <si>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</si>
  <si>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</si>
  <si>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</si>
  <si>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</si>
  <si>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</si>
  <si>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</si>
  <si>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</si>
  <si>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</si>
  <si>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</si>
  <si>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</si>
  <si>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</si>
  <si>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</si>
  <si>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</si>
  <si>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</si>
  <si>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</si>
  <si>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</si>
  <si>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</si>
  <si>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</si>
  <si>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</si>
  <si>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</si>
  <si>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</si>
  <si>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</si>
  <si>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</si>
  <si>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</si>
  <si>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</si>
  <si>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</si>
  <si>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</si>
  <si>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</si>
  <si>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</si>
  <si>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</si>
  <si>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</si>
  <si>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</si>
  <si>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</si>
  <si>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</si>
  <si>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</si>
  <si>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</si>
  <si>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</si>
  <si>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</si>
  <si>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</si>
  <si>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</si>
  <si>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</si>
  <si>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</si>
  <si>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</si>
  <si>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</si>
  <si>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</si>
  <si>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</si>
  <si>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</si>
  <si>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</si>
  <si>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</si>
  <si>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</si>
  <si>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</si>
  <si>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</si>
  <si>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</si>
  <si>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</si>
  <si>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</si>
  <si>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</si>
  <si>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</si>
  <si>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</si>
  <si>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</si>
  <si>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</si>
  <si>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</si>
  <si>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</si>
  <si>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</si>
  <si>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</si>
  <si>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</si>
  <si>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</si>
  <si>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</si>
  <si>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</si>
  <si>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</si>
  <si>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</si>
  <si>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</si>
  <si>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</si>
  <si>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</si>
  <si>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</si>
  <si>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</si>
  <si>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</si>
  <si>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</si>
  <si>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</si>
  <si>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</si>
  <si>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</si>
  <si>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</si>
  <si>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</si>
  <si>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</si>
  <si>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</si>
  <si>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</si>
  <si>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</si>
  <si>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</si>
  <si>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</si>
  <si>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</si>
  <si>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</si>
  <si>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</si>
  <si>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</si>
  <si>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</si>
  <si>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</si>
  <si>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</si>
  <si>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</si>
  <si>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</si>
  <si>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</si>
  <si>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</si>
  <si>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</si>
  <si>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</si>
  <si>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</si>
  <si>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</si>
  <si>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</si>
  <si>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</si>
  <si>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</si>
  <si>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</si>
  <si>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</si>
  <si>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</si>
  <si>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</si>
  <si>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</si>
  <si>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</si>
  <si>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</si>
  <si>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</si>
  <si>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</si>
  <si>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</si>
  <si>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</si>
  <si>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</si>
  <si>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</si>
  <si>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</si>
  <si>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</si>
  <si>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</si>
  <si>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</si>
  <si>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</si>
  <si>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</si>
  <si>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</si>
  <si>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</si>
  <si>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</si>
  <si>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</si>
  <si>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</si>
  <si>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</si>
  <si>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</si>
  <si>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</si>
  <si>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</si>
  <si>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</si>
  <si>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</si>
  <si>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</si>
  <si>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</si>
  <si>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</si>
  <si>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</si>
  <si>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</si>
  <si>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</si>
  <si>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</si>
  <si>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</si>
  <si>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</si>
  <si>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</si>
  <si>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</si>
  <si>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</si>
  <si>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</si>
  <si>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</si>
  <si>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</si>
  <si>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</si>
  <si>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</si>
  <si>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</si>
  <si>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</si>
  <si>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</si>
  <si>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</si>
  <si>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</si>
  <si>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</si>
  <si>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</si>
  <si>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</si>
  <si>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</si>
  <si>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</si>
  <si>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</si>
  <si>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</si>
  <si>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</si>
  <si>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</si>
  <si>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</si>
  <si>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</si>
  <si>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</si>
  <si>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</si>
  <si>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</si>
  <si>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</si>
  <si>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</si>
  <si>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</si>
  <si>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</si>
  <si>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</si>
  <si>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</si>
  <si>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</si>
  <si>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</si>
  <si>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</si>
  <si>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</si>
  <si>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</si>
  <si>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</si>
  <si>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</si>
  <si>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</si>
  <si>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</si>
  <si>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</si>
  <si>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</si>
  <si>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</si>
  <si>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</si>
  <si>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</si>
  <si>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</si>
  <si>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</si>
  <si>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</si>
  <si>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</si>
  <si>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</si>
  <si>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</si>
  <si>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</si>
  <si>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</si>
  <si>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</si>
  <si>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</si>
  <si>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</si>
  <si>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</si>
  <si>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</si>
  <si>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</si>
  <si>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</si>
  <si>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</si>
  <si>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</si>
  <si>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</si>
  <si>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</si>
  <si>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</si>
  <si>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</si>
  <si>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</si>
  <si>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</si>
  <si>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</si>
  <si>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</si>
  <si>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</si>
  <si>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</si>
  <si>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</si>
  <si>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</si>
  <si>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</si>
  <si>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</si>
  <si>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</si>
  <si>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</si>
  <si>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</si>
  <si>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</si>
  <si>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</si>
  <si>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</si>
  <si>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</si>
  <si>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</si>
  <si>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</si>
  <si>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</si>
  <si>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</si>
  <si>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</si>
  <si>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</si>
  <si>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</si>
  <si>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</si>
  <si>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</si>
  <si>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</si>
  <si>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</si>
  <si>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</si>
  <si>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</si>
  <si>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</si>
  <si>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</si>
  <si>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</si>
  <si>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</si>
  <si>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</si>
  <si>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</si>
  <si>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</si>
  <si>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</si>
  <si>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</si>
  <si>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</si>
  <si>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</si>
  <si>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</si>
  <si>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</si>
  <si>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</si>
  <si>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</si>
  <si>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</si>
  <si>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</si>
  <si>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</si>
  <si>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</si>
  <si>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</si>
  <si>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</si>
  <si>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</si>
  <si>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</si>
  <si>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</si>
  <si>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</si>
  <si>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</si>
  <si>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</si>
  <si>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</si>
  <si>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</si>
  <si>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</si>
  <si>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</si>
  <si>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</si>
  <si>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</si>
  <si>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</si>
  <si>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</si>
  <si>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</si>
  <si>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</si>
  <si>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</si>
  <si>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</si>
  <si>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</si>
  <si>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</si>
  <si>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</si>
  <si>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</si>
  <si>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</si>
  <si>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</si>
  <si>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</si>
  <si>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</si>
  <si>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</si>
  <si>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</si>
  <si>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</si>
  <si>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</si>
  <si>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</si>
  <si>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</si>
  <si>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</si>
  <si>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</si>
  <si>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</si>
  <si>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</si>
  <si>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</si>
  <si>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</si>
  <si>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</si>
  <si>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</si>
  <si>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</si>
  <si>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</si>
  <si>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</si>
  <si>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</si>
  <si>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</si>
  <si>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</si>
  <si>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</si>
  <si>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</si>
  <si>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</si>
  <si>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</si>
  <si>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</si>
  <si>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</si>
  <si>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</si>
  <si>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</si>
  <si>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</si>
  <si>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</si>
  <si>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</si>
  <si>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</si>
  <si>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</si>
  <si>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</si>
  <si>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</si>
  <si>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</si>
  <si>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</si>
  <si>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</si>
  <si>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</si>
  <si>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</si>
  <si>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</si>
  <si>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</si>
  <si>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</si>
  <si>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</si>
  <si>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</si>
  <si>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</si>
  <si>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</si>
  <si>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</si>
  <si>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</si>
  <si>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</si>
  <si>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</si>
  <si>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</si>
  <si>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</si>
  <si>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</si>
  <si>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</si>
  <si>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</si>
  <si>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</si>
  <si>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</si>
  <si>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</si>
  <si>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</si>
  <si>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</si>
  <si>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</si>
  <si>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</si>
  <si>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</si>
  <si>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</si>
  <si>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</si>
  <si>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</si>
  <si>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</si>
  <si>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</si>
  <si>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</si>
  <si>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</si>
  <si>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</si>
  <si>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</si>
  <si>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</si>
  <si>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</si>
  <si>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</si>
  <si>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</si>
  <si>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</si>
  <si>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</si>
  <si>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</si>
  <si>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</si>
  <si>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</si>
  <si>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</si>
  <si>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</si>
  <si>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</si>
  <si>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</si>
  <si>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</si>
  <si>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</si>
  <si>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</si>
  <si>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</si>
  <si>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</si>
  <si>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</si>
  <si>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</si>
  <si>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</si>
  <si>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</si>
  <si>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</si>
  <si>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</si>
  <si>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</si>
  <si>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</si>
  <si>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</si>
  <si>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</si>
  <si>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</si>
  <si>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</si>
  <si>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</si>
  <si>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</si>
  <si>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</si>
  <si>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</si>
  <si>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</si>
  <si>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</si>
  <si>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</si>
  <si>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</si>
  <si>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</si>
  <si>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</si>
  <si>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</si>
  <si>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</si>
  <si>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</si>
  <si>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</si>
  <si>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</si>
  <si>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</si>
  <si>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</si>
  <si>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</si>
  <si>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</si>
  <si>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</si>
  <si>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</si>
  <si>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</si>
  <si>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</si>
  <si>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</si>
  <si>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</si>
  <si>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</si>
  <si>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</si>
  <si>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</si>
  <si>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</si>
  <si>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</si>
  <si>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</si>
  <si>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</si>
  <si>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</si>
  <si>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</si>
  <si>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</si>
  <si>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</si>
  <si>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</si>
  <si>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</si>
  <si>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</si>
  <si>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</si>
  <si>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</si>
  <si>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</si>
  <si>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</si>
  <si>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</si>
  <si>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</si>
  <si>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</si>
  <si>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</si>
  <si>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</si>
  <si>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</si>
  <si>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</si>
  <si>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</si>
  <si>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</si>
  <si>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</si>
  <si>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</si>
  <si>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</si>
  <si>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</si>
  <si>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</si>
  <si>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</si>
  <si>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</si>
  <si>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</si>
  <si>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</si>
  <si>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</si>
  <si>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</si>
  <si>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</si>
  <si>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</si>
  <si>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</si>
  <si>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</si>
  <si>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</si>
  <si>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</si>
  <si>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</si>
  <si>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</si>
  <si>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</si>
  <si>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</si>
  <si>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</si>
  <si>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</si>
  <si>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</si>
  <si>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</si>
  <si>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</si>
  <si>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</si>
  <si>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</si>
  <si>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</si>
  <si>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</si>
  <si>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</si>
  <si>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</si>
  <si>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</si>
  <si>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</si>
  <si>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</si>
  <si>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</si>
  <si>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</si>
  <si>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</si>
  <si>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</si>
  <si>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</si>
  <si>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</si>
  <si>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</si>
  <si>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</si>
  <si>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</si>
  <si>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</si>
  <si>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</si>
  <si>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</si>
  <si>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</si>
  <si>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</si>
  <si>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</si>
  <si>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</si>
  <si>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</si>
  <si>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</si>
  <si>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</si>
  <si>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</si>
  <si>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</si>
  <si>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</si>
  <si>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</si>
  <si>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</si>
  <si>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</si>
  <si>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</si>
  <si>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</si>
  <si>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</si>
  <si>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</si>
  <si>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</si>
  <si>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</si>
  <si>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</si>
  <si>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</si>
  <si>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</si>
  <si>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</si>
  <si>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</si>
  <si>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</si>
  <si>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</si>
  <si>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</si>
  <si>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</si>
  <si>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</si>
  <si>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</si>
  <si>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</si>
  <si>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</si>
  <si>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</si>
  <si>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</si>
  <si>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</si>
  <si>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</si>
  <si>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</si>
  <si>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</si>
  <si>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</si>
  <si>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</si>
  <si>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</si>
  <si>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</si>
  <si>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</si>
  <si>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</si>
  <si>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</si>
  <si>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</si>
  <si>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</si>
  <si>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</si>
  <si>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</si>
  <si>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</si>
  <si>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</si>
  <si>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</si>
  <si>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</si>
  <si>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</si>
  <si>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</si>
  <si>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</si>
  <si>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</si>
  <si>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</si>
  <si>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</si>
  <si>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</si>
  <si>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</si>
  <si>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</si>
  <si>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</si>
  <si>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</si>
  <si>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</si>
  <si>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</si>
  <si>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</si>
  <si>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</si>
  <si>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</si>
  <si>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</si>
  <si>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</si>
  <si>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</si>
  <si>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</si>
  <si>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</si>
  <si>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</si>
  <si>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</si>
  <si>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</si>
  <si>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</si>
  <si>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</si>
  <si>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</si>
  <si>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</si>
  <si>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</si>
  <si>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</si>
  <si>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</si>
  <si>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</si>
  <si>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</si>
  <si>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</si>
  <si>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</si>
  <si>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</si>
  <si>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</si>
  <si>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</si>
  <si>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</si>
  <si>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</si>
  <si>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</si>
  <si>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</si>
  <si>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</si>
  <si>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</si>
  <si>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</si>
  <si>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</si>
  <si>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</si>
  <si>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</si>
  <si>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</si>
  <si>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</si>
  <si>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</si>
  <si>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</si>
  <si>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</si>
  <si>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</si>
  <si>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</si>
  <si>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</si>
  <si>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</si>
  <si>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</si>
  <si>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</si>
  <si>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</si>
  <si>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</si>
  <si>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</si>
  <si>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</si>
  <si>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</si>
  <si>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</si>
  <si>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</si>
  <si>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</si>
  <si>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</si>
  <si>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</si>
  <si>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</si>
  <si>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</si>
  <si>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</si>
  <si>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</si>
  <si>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</si>
  <si>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</si>
  <si>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</si>
  <si>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</si>
  <si>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</si>
  <si>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</si>
  <si>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</si>
  <si>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</si>
  <si>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</si>
  <si>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</si>
  <si>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</si>
  <si>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</si>
  <si>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</si>
  <si>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</si>
  <si>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</si>
  <si>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</si>
  <si>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</si>
  <si>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</si>
  <si>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</si>
  <si>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</si>
  <si>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</si>
  <si>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</si>
  <si>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</si>
  <si>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</si>
  <si>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</si>
  <si>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</si>
  <si>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</si>
  <si>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</si>
  <si>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</si>
  <si>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</si>
  <si>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</si>
  <si>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</si>
  <si>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</si>
  <si>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</si>
  <si>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</si>
  <si>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</si>
  <si>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</si>
  <si>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</si>
  <si>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</si>
  <si>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</si>
  <si>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</si>
  <si>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</si>
  <si>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</si>
  <si>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</si>
  <si>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</si>
  <si>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</si>
  <si>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</si>
  <si>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</si>
  <si>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</si>
  <si>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</si>
  <si>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</si>
  <si>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</si>
  <si>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</si>
  <si>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</si>
  <si>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</si>
  <si>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</si>
  <si>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</si>
  <si>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</si>
  <si>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</si>
  <si>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</si>
  <si>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</si>
  <si>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</si>
  <si>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</si>
  <si>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</si>
  <si>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</si>
  <si>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</si>
  <si>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</si>
  <si>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</si>
  <si>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</si>
  <si>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</si>
  <si>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</si>
  <si>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</si>
  <si>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</si>
  <si>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</si>
  <si>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</si>
  <si>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</si>
  <si>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</si>
  <si>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</si>
  <si>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</si>
  <si>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</si>
  <si>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</si>
  <si>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</si>
  <si>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</si>
  <si>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</si>
  <si>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</si>
  <si>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</si>
  <si>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</si>
  <si>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</si>
  <si>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</si>
  <si>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</si>
  <si>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</si>
  <si>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</si>
  <si>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</si>
  <si>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</si>
  <si>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</si>
  <si>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</si>
  <si>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</si>
  <si>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</si>
  <si>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</si>
  <si>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</si>
  <si>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</si>
  <si>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</si>
  <si>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</si>
  <si>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</si>
  <si>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</si>
  <si>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</si>
  <si>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</si>
  <si>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</si>
  <si>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</si>
  <si>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</si>
  <si>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</si>
  <si>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</si>
  <si>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</si>
  <si>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</si>
  <si>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</si>
  <si>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</si>
  <si>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</si>
  <si>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</si>
  <si>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</si>
  <si>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</si>
  <si>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</si>
  <si>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</si>
  <si>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</si>
  <si>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</si>
  <si>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</si>
  <si>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</si>
  <si>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</si>
  <si>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</si>
  <si>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</si>
  <si>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</si>
  <si>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</si>
  <si>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</si>
  <si>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</si>
  <si>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</si>
  <si>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</si>
  <si>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</si>
  <si>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</si>
  <si>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</si>
  <si>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</si>
  <si>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</si>
  <si>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</si>
  <si>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</si>
  <si>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</si>
  <si>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</si>
  <si>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</si>
  <si>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</si>
  <si>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</si>
  <si>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</si>
  <si>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</si>
  <si>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</si>
  <si>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</si>
  <si>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</si>
  <si>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</si>
  <si>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</si>
  <si>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</si>
  <si>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</si>
  <si>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</si>
  <si>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</si>
  <si>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</si>
  <si>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</si>
  <si>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</si>
  <si>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</si>
  <si>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</si>
  <si>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</si>
  <si>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</si>
  <si>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</si>
  <si>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</si>
  <si>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</si>
  <si>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</si>
  <si>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</si>
  <si>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</si>
  <si>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</si>
  <si>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</si>
  <si>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</si>
  <si>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</si>
  <si>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</si>
  <si>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</si>
  <si>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</si>
  <si>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</si>
  <si>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</si>
  <si>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</si>
  <si>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</si>
  <si>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</si>
  <si>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</si>
  <si>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</si>
  <si>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</si>
  <si>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</si>
  <si>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</si>
  <si>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</si>
  <si>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</si>
  <si>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</si>
  <si>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</si>
  <si>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</si>
  <si>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</si>
  <si>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</si>
  <si>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</si>
  <si>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</si>
  <si>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</si>
  <si>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</si>
  <si>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</si>
  <si>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</si>
  <si>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</si>
  <si>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</si>
  <si>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</si>
  <si>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</si>
  <si>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</si>
  <si>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</si>
  <si>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</si>
  <si>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</si>
  <si>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</si>
  <si>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</si>
  <si>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</si>
  <si>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</si>
  <si>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</si>
  <si>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</si>
  <si>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</si>
  <si>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</si>
  <si>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</si>
  <si>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</si>
  <si>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</si>
  <si>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</si>
  <si>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</si>
  <si>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</si>
  <si>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</si>
  <si>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</si>
  <si>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</si>
  <si>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</si>
  <si>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</si>
  <si>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</si>
  <si>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</si>
  <si>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</si>
  <si>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</si>
  <si>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</si>
  <si>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</si>
  <si>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</si>
  <si>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</si>
  <si>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</si>
  <si>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</si>
  <si>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</si>
  <si>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</si>
  <si>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</si>
  <si>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</si>
  <si>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</si>
  <si>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</si>
  <si>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</si>
  <si>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</si>
  <si>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</si>
  <si>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</si>
  <si>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</si>
  <si>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</si>
  <si>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</si>
  <si>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</si>
  <si>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</si>
  <si>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</si>
  <si>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</si>
  <si>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</si>
  <si>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</si>
  <si>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</si>
  <si>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</si>
  <si>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</si>
  <si>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</si>
  <si>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</si>
  <si>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</si>
  <si>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</si>
  <si>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</si>
  <si>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</si>
  <si>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</si>
  <si>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</si>
  <si>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</si>
  <si>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</si>
  <si>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</si>
  <si>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</si>
  <si>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</si>
  <si>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</si>
  <si>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</si>
  <si>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</si>
  <si>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</si>
  <si>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</si>
  <si>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</si>
  <si>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</si>
  <si>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</si>
  <si>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</si>
  <si>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</si>
  <si>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</si>
  <si>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</si>
  <si>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</si>
  <si>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</si>
  <si>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</si>
  <si>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</si>
  <si>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</si>
  <si>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</si>
  <si>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</si>
  <si>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</si>
  <si>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</si>
  <si>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</si>
  <si>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</si>
  <si>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</si>
  <si>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</si>
  <si>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</si>
  <si>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</si>
  <si>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</si>
  <si>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</si>
  <si>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</si>
  <si>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</si>
  <si>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</si>
  <si>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</si>
  <si>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</si>
  <si>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</si>
  <si>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</si>
  <si>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</si>
  <si>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</si>
  <si>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</si>
  <si>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</si>
  <si>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</si>
  <si>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</si>
  <si>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</si>
  <si>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</si>
  <si>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</si>
  <si>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</si>
  <si>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</si>
  <si>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</si>
  <si>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</si>
  <si>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</si>
  <si>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</si>
  <si>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</si>
  <si>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</si>
  <si>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</si>
  <si>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</si>
  <si>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</si>
  <si>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</si>
  <si>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</si>
  <si>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</si>
  <si>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</si>
  <si>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</si>
  <si>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</si>
  <si>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</si>
  <si>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</si>
  <si>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</si>
  <si>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</si>
  <si>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</si>
  <si>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</si>
  <si>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</si>
  <si>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</si>
  <si>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</si>
  <si>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</si>
  <si>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</si>
  <si>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</si>
  <si>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</si>
  <si>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</si>
  <si>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</si>
  <si>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</si>
  <si>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</si>
  <si>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</si>
  <si>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</si>
  <si>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</si>
  <si>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</si>
  <si>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</si>
  <si>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</si>
  <si>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</si>
  <si>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</si>
  <si>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</si>
  <si>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</si>
  <si>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</si>
  <si>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</si>
  <si>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</si>
  <si>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</si>
  <si>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</si>
  <si>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</si>
  <si>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</si>
  <si>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</si>
  <si>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</si>
  <si>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</si>
  <si>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</si>
  <si>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</si>
  <si>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</si>
  <si>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</si>
  <si>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</si>
  <si>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</si>
  <si>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</si>
  <si>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</si>
  <si>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</si>
  <si>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</si>
  <si>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</si>
  <si>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</si>
  <si>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</si>
  <si>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</si>
  <si>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</si>
  <si>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</si>
  <si>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</si>
  <si>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</si>
  <si>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</si>
  <si>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</si>
  <si>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</si>
  <si>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</si>
  <si>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</si>
  <si>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</si>
  <si>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</si>
  <si>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</si>
  <si>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</si>
  <si>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</si>
  <si>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</si>
  <si>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</si>
  <si>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</si>
  <si>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</si>
  <si>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</si>
  <si>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</si>
  <si>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</si>
  <si>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</si>
  <si>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</si>
  <si>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</si>
  <si>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</si>
  <si>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</si>
  <si>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</si>
  <si>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</si>
  <si>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</si>
  <si>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</si>
  <si>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</si>
  <si>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</si>
  <si>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</si>
  <si>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</si>
  <si>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</si>
  <si>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</si>
  <si>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</si>
  <si>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</si>
  <si>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</si>
  <si>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</si>
  <si>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</si>
  <si>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</si>
  <si>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</si>
  <si>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</si>
  <si>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</si>
  <si>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</si>
  <si>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</si>
  <si>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</si>
  <si>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</si>
  <si>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</si>
  <si>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</si>
  <si>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</si>
  <si>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</si>
  <si>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</si>
  <si>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</si>
  <si>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</si>
  <si>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</si>
  <si>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</si>
  <si>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</si>
  <si>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</si>
  <si>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</si>
  <si>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</si>
  <si>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</si>
  <si>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</si>
  <si>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</si>
  <si>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</si>
  <si>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</si>
  <si>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</si>
  <si>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</si>
  <si>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</si>
  <si>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</si>
  <si>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</si>
  <si>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</si>
  <si>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</si>
  <si>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</si>
  <si>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</si>
  <si>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</si>
  <si>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</si>
  <si>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</si>
  <si>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</si>
  <si>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</si>
  <si>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</si>
  <si>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</si>
  <si>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</si>
  <si>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</si>
  <si>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</si>
  <si>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</si>
  <si>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</si>
  <si>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</si>
  <si>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</si>
  <si>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</si>
  <si>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</si>
  <si>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</si>
  <si>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</si>
  <si>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</si>
  <si>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</si>
  <si>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</si>
  <si>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</si>
  <si>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</si>
  <si>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</si>
  <si>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</si>
  <si>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</si>
  <si>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</si>
  <si>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</si>
  <si>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</si>
  <si>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</si>
  <si>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</si>
  <si>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</si>
  <si>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</si>
  <si>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</si>
  <si>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</si>
  <si>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</si>
  <si>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</si>
  <si>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</si>
  <si>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</si>
  <si>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</si>
  <si>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</si>
  <si>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</si>
  <si>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</si>
  <si>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</si>
  <si>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</si>
  <si>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</si>
  <si>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</si>
  <si>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</si>
  <si>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</si>
  <si>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</si>
  <si>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</si>
  <si>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</si>
  <si>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</si>
  <si>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</si>
  <si>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</si>
  <si>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</si>
  <si>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</si>
  <si>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</si>
  <si>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</si>
  <si>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</si>
  <si>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</si>
  <si>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</si>
  <si>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</si>
  <si>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</si>
  <si>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</si>
  <si>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</si>
  <si>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</si>
  <si>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</si>
  <si>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</si>
  <si>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</si>
  <si>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</si>
  <si>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</si>
  <si>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</si>
  <si>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</si>
  <si>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</si>
  <si>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</si>
  <si>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</si>
  <si>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</si>
  <si>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</si>
  <si>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</si>
  <si>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</si>
  <si>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</si>
  <si>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</si>
  <si>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</si>
  <si>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</si>
  <si>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</si>
  <si>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</si>
  <si>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</si>
  <si>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</si>
  <si>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</si>
  <si>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</si>
  <si>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</si>
  <si>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</si>
  <si>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</si>
  <si>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</si>
  <si>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</si>
  <si>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</si>
  <si>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</si>
  <si>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</si>
  <si>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</si>
  <si>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</si>
  <si>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</si>
  <si>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</si>
  <si>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</si>
  <si>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</si>
  <si>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</si>
  <si>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</si>
  <si>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</si>
  <si>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</si>
  <si>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</si>
  <si>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</si>
  <si>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</si>
  <si>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</si>
  <si>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</si>
  <si>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</si>
  <si>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</si>
  <si>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</si>
  <si>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</si>
  <si>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</si>
  <si>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</si>
  <si>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</si>
  <si>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</si>
  <si>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</si>
  <si>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</si>
  <si>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</si>
  <si>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</si>
  <si>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</si>
  <si>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</si>
  <si>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</si>
  <si>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</si>
  <si>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</si>
  <si>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</si>
  <si>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</si>
  <si>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</si>
  <si>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</si>
  <si>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</si>
  <si>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</si>
  <si>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</si>
  <si>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</si>
  <si>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</si>
  <si>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</si>
  <si>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</si>
  <si>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</si>
  <si>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</si>
  <si>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</si>
  <si>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</si>
  <si>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</si>
  <si>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</si>
  <si>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</si>
  <si>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</si>
  <si>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</si>
  <si>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</si>
  <si>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</si>
  <si>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</si>
  <si>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</si>
  <si>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</si>
  <si>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</si>
  <si>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</si>
  <si>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</si>
  <si>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</si>
  <si>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</si>
  <si>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</si>
  <si>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</si>
  <si>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</si>
  <si>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</si>
  <si>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</si>
  <si>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</si>
  <si>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</si>
  <si>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</si>
  <si>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</si>
  <si>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</si>
  <si>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</si>
  <si>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</si>
  <si>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</si>
  <si>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</si>
  <si>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</si>
  <si>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</si>
  <si>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</si>
  <si>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</si>
  <si>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</si>
  <si>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</si>
  <si>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</si>
  <si>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</si>
  <si>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</si>
  <si>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</si>
  <si>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</si>
  <si>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</si>
  <si>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</si>
  <si>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</si>
  <si>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</si>
  <si>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</si>
  <si>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</si>
  <si>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</si>
  <si>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</si>
  <si>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</si>
  <si>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</si>
  <si>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</si>
  <si>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</si>
  <si>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</si>
  <si>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</si>
  <si>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</si>
  <si>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</si>
  <si>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</si>
  <si>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</si>
  <si>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</si>
  <si>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</si>
  <si>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</si>
  <si>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</si>
  <si>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</si>
  <si>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</si>
  <si>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</si>
  <si>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</si>
  <si>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</si>
  <si>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</si>
  <si>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</si>
  <si>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</si>
  <si>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</si>
  <si>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</si>
  <si>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</si>
  <si>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</si>
  <si>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</si>
  <si>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</si>
  <si>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</si>
  <si>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</si>
  <si>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</si>
  <si>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</si>
  <si>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</si>
  <si>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</si>
  <si>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</si>
  <si>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</si>
  <si>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</si>
  <si>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</si>
  <si>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</si>
  <si>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</si>
  <si>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</si>
  <si>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</si>
  <si>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</si>
  <si>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</si>
  <si>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</si>
  <si>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</si>
  <si>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</si>
  <si>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</si>
  <si>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</si>
  <si>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</si>
  <si>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</si>
  <si>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</si>
  <si>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</si>
  <si>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</si>
  <si>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</si>
  <si>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</si>
  <si>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</si>
  <si>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</si>
  <si>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</si>
  <si>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</si>
  <si>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</si>
  <si>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</si>
  <si>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</si>
  <si>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</si>
  <si>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</si>
  <si>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</si>
  <si>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</si>
  <si>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</si>
  <si>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</si>
  <si>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</si>
  <si>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</si>
  <si>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</si>
  <si>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</si>
  <si>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</si>
  <si>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</si>
  <si>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</si>
  <si>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</si>
  <si>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</si>
  <si>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</si>
  <si>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</si>
  <si>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</si>
  <si>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</si>
  <si>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</si>
  <si>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</si>
  <si>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</si>
  <si>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</si>
  <si>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</si>
  <si>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</si>
  <si>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</si>
  <si>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</si>
  <si>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</si>
  <si>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</si>
  <si>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</si>
  <si>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</si>
  <si>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</si>
  <si>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</si>
  <si>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</si>
  <si>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</si>
  <si>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</si>
  <si>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</si>
  <si>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</si>
  <si>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</si>
  <si>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</si>
  <si>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</si>
  <si>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</si>
  <si>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</si>
  <si>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</si>
  <si>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</si>
  <si>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</si>
  <si>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</si>
  <si>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</si>
  <si>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</si>
  <si>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</si>
  <si>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</si>
  <si>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</si>
  <si>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</si>
  <si>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</si>
  <si>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</si>
  <si>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</si>
  <si>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</si>
  <si>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</si>
  <si>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</si>
  <si>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</si>
  <si>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</si>
  <si>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</si>
  <si>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</si>
  <si>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</si>
  <si>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</si>
  <si>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</si>
  <si>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</si>
  <si>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</si>
  <si>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</si>
  <si>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</si>
  <si>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</si>
  <si>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</si>
  <si>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</si>
  <si>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</si>
  <si>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</si>
  <si>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</si>
  <si>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</si>
  <si>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</si>
  <si>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</si>
  <si>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</si>
  <si>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</si>
  <si>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</si>
  <si>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</si>
  <si>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</si>
  <si>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</si>
  <si>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</si>
  <si>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</si>
  <si>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</si>
  <si>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</si>
  <si>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</si>
  <si>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</si>
  <si>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</si>
  <si>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</si>
  <si>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</si>
  <si>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</si>
  <si>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</si>
  <si>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</si>
  <si>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</si>
  <si>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</si>
  <si>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</si>
  <si>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</si>
  <si>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</si>
  <si>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</si>
  <si>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</si>
  <si>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</si>
  <si>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</si>
  <si>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</si>
  <si>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</si>
  <si>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</si>
  <si>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</si>
  <si>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</si>
  <si>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</si>
  <si>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</si>
  <si>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</si>
  <si>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</si>
  <si>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</si>
  <si>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</si>
  <si>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</si>
  <si>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</si>
  <si>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</si>
  <si>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</si>
  <si>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</si>
  <si>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</si>
  <si>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</si>
  <si>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</si>
  <si>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</si>
  <si>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</si>
  <si>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</si>
  <si>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</si>
  <si>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</si>
  <si>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</si>
  <si>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</si>
  <si>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</si>
  <si>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</si>
  <si>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</si>
  <si>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</si>
  <si>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</si>
  <si>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</si>
  <si>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</si>
  <si>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</si>
  <si>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</si>
  <si>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</si>
  <si>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</si>
  <si>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</si>
  <si>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</si>
  <si>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</si>
  <si>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</si>
  <si>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</si>
  <si>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</si>
  <si>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</si>
  <si>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</si>
  <si>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</si>
  <si>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</si>
  <si>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</si>
  <si>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</si>
  <si>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</si>
  <si>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</si>
  <si>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</si>
  <si>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</si>
  <si>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</si>
  <si>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</si>
  <si>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</si>
  <si>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</si>
  <si>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</si>
  <si>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</si>
  <si>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</si>
  <si>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</si>
  <si>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</si>
  <si>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</si>
  <si>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</si>
  <si>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</si>
  <si>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</si>
  <si>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</si>
  <si>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</si>
  <si>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</si>
  <si>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</si>
  <si>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</si>
  <si>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</si>
  <si>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</si>
  <si>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</si>
  <si>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</si>
  <si>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</si>
  <si>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</si>
  <si>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</si>
  <si>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</si>
  <si>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</si>
  <si>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</si>
  <si>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</si>
  <si>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</si>
  <si>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</si>
  <si>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</si>
  <si>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</si>
  <si>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</si>
  <si>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</si>
  <si>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</si>
  <si>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</si>
  <si>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</si>
  <si>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</si>
  <si>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</si>
  <si>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</si>
  <si>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</si>
  <si>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</si>
  <si>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</si>
  <si>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</si>
  <si>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</si>
  <si>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</si>
  <si>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</si>
  <si>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</si>
  <si>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</si>
  <si>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</si>
  <si>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</si>
  <si>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</si>
  <si>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</si>
  <si>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</si>
  <si>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</si>
  <si>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</si>
  <si>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</si>
  <si>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</si>
  <si>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</si>
  <si>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</si>
  <si>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</si>
  <si>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</si>
  <si>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</si>
  <si>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</si>
  <si>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</si>
  <si>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</si>
  <si>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</si>
  <si>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</si>
  <si>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</si>
  <si>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</si>
  <si>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</si>
  <si>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</si>
  <si>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</si>
  <si>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</si>
  <si>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</si>
  <si>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</si>
  <si>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</si>
  <si>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</si>
  <si>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</si>
  <si>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</si>
  <si>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</si>
  <si>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</si>
  <si>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</si>
  <si>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</si>
  <si>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</si>
  <si>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</si>
  <si>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</si>
  <si>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</si>
  <si>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</si>
  <si>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</si>
  <si>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</si>
  <si>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</si>
  <si>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</si>
  <si>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</si>
  <si>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</si>
  <si>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</si>
  <si>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</si>
  <si>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</si>
  <si>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</si>
  <si>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</si>
  <si>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</si>
  <si>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</si>
  <si>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</si>
  <si>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</si>
  <si>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</si>
  <si>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</si>
  <si>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</si>
  <si>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</si>
  <si>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</si>
  <si>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</si>
  <si>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</si>
  <si>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</si>
  <si>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</si>
  <si>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</si>
  <si>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</si>
  <si>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</si>
  <si>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</si>
  <si>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</si>
  <si>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</si>
  <si>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</si>
  <si>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</si>
  <si>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</si>
  <si>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</si>
  <si>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</si>
  <si>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</si>
  <si>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</si>
  <si>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</si>
  <si>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</si>
  <si>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</si>
  <si>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</si>
  <si>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</si>
  <si>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</si>
  <si>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</si>
  <si>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</si>
  <si>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</si>
  <si>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</si>
  <si>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</si>
  <si>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</si>
  <si>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</si>
  <si>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</si>
  <si>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</si>
  <si>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</si>
  <si>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</si>
  <si>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</si>
  <si>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</si>
  <si>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</si>
  <si>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</si>
  <si>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</si>
  <si>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</si>
  <si>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</si>
  <si>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</si>
  <si>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</si>
  <si>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</si>
  <si>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</si>
  <si>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</si>
  <si>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</si>
  <si>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</si>
  <si>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</si>
  <si>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</si>
  <si>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</si>
  <si>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</si>
  <si>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</si>
  <si>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</si>
  <si>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</si>
  <si>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</si>
  <si>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</si>
  <si>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</si>
  <si>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</si>
  <si>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</si>
  <si>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</si>
  <si>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</si>
  <si>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</si>
  <si>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</si>
  <si>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</si>
  <si>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</si>
  <si>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</si>
  <si>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</si>
  <si>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</si>
  <si>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</si>
  <si>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</si>
  <si>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</si>
  <si>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</si>
  <si>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</si>
  <si>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</si>
  <si>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</si>
  <si>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</si>
  <si>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</si>
  <si>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</si>
  <si>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</si>
  <si>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</si>
  <si>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</si>
  <si>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</si>
  <si>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</si>
  <si>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</si>
  <si>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</si>
  <si>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</si>
  <si>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</si>
  <si>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</si>
  <si>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</si>
  <si>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</si>
  <si>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</si>
  <si>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</si>
  <si>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</si>
  <si>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</si>
  <si>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</si>
  <si>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</si>
  <si>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</si>
  <si>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</si>
  <si>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</si>
  <si>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</si>
  <si>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</si>
  <si>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</si>
  <si>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</si>
  <si>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</si>
  <si>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</si>
  <si>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</si>
  <si>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</si>
  <si>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</si>
  <si>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</si>
  <si>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</si>
  <si>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</si>
  <si>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</si>
  <si>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</si>
  <si>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</si>
  <si>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</si>
  <si>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</si>
  <si>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</si>
  <si>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</si>
  <si>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</si>
  <si>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</si>
  <si>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</si>
  <si>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</si>
  <si>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</si>
  <si>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</si>
  <si>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</si>
  <si>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</si>
  <si>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</si>
  <si>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</si>
  <si>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</si>
  <si>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</si>
  <si>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</si>
  <si>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</si>
  <si>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</si>
  <si>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</si>
  <si>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</si>
  <si>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</si>
  <si>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</si>
  <si>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</si>
  <si>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</si>
  <si>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</si>
  <si>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</si>
  <si>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</si>
  <si>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</si>
  <si>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</si>
  <si>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</si>
  <si>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</si>
  <si>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</si>
  <si>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</si>
  <si>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</si>
  <si>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</si>
  <si>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</si>
  <si>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</si>
  <si>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</si>
  <si>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</si>
  <si>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</si>
  <si>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</si>
  <si>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</si>
  <si>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</si>
  <si>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</si>
  <si>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</si>
  <si>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</si>
  <si>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</si>
  <si>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</si>
  <si>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</si>
  <si>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</si>
  <si>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</si>
  <si>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</si>
  <si>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</si>
  <si>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</si>
  <si>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</si>
  <si>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</si>
  <si>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</si>
  <si>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</si>
  <si>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</si>
  <si>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</si>
  <si>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</si>
  <si>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</si>
  <si>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</si>
  <si>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</si>
  <si>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</si>
  <si>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</si>
  <si>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</si>
  <si>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</si>
  <si>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</si>
  <si>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</si>
  <si>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</si>
  <si>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</si>
  <si>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</si>
  <si>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</si>
  <si>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</si>
  <si>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</si>
  <si>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</si>
  <si>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</si>
  <si>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</si>
  <si>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</si>
  <si>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</si>
  <si>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</si>
  <si>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</si>
  <si>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</si>
  <si>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</si>
  <si>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</si>
  <si>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</si>
  <si>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</si>
  <si>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</si>
  <si>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</si>
  <si>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</si>
  <si>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</si>
  <si>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</si>
  <si>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</si>
  <si>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</si>
  <si>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</si>
  <si>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</si>
  <si>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</si>
  <si>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</si>
  <si>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</si>
  <si>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</si>
  <si>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</si>
  <si>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</si>
  <si>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</si>
  <si>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</si>
  <si>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</si>
  <si>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</si>
  <si>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</si>
  <si>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</si>
  <si>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</si>
  <si>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</si>
  <si>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</si>
  <si>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</si>
  <si>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</si>
  <si>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</si>
  <si>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</si>
  <si>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</si>
  <si>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</si>
  <si>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</si>
  <si>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</si>
  <si>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</si>
  <si>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</si>
  <si>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</si>
  <si>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</si>
  <si>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</si>
  <si>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</si>
  <si>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</si>
  <si>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</si>
  <si>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</si>
  <si>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</si>
  <si>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</si>
  <si>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</si>
  <si>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</si>
  <si>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</si>
  <si>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</si>
  <si>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</si>
  <si>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</si>
  <si>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</si>
  <si>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</si>
  <si>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</si>
  <si>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</si>
  <si>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</si>
  <si>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</si>
  <si>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</si>
  <si>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</si>
  <si>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</si>
  <si>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</si>
  <si>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</si>
  <si>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</si>
  <si>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</si>
  <si>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</si>
  <si>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</si>
  <si>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</si>
  <si>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</si>
  <si>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</si>
  <si>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</si>
  <si>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</si>
  <si>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</si>
  <si>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</si>
  <si>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</si>
  <si>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</si>
  <si>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</si>
  <si>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</si>
  <si>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</si>
  <si>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</si>
  <si>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</si>
  <si>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</si>
  <si>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</si>
  <si>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</si>
  <si>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</si>
  <si>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</si>
  <si>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</si>
  <si>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</si>
  <si>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</si>
  <si>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</si>
  <si>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</si>
  <si>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</si>
  <si>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</si>
  <si>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</si>
  <si>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</si>
  <si>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</si>
  <si>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</si>
  <si>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</si>
  <si>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</si>
  <si>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</si>
  <si>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</si>
  <si>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</si>
  <si>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</si>
  <si>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</si>
  <si>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</si>
  <si>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</si>
  <si>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</si>
  <si>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</si>
  <si>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</si>
  <si>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</si>
  <si>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</si>
  <si>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</si>
  <si>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</si>
  <si>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</si>
  <si>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</si>
  <si>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</si>
  <si>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</si>
  <si>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</si>
  <si>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</si>
  <si>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</si>
  <si>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</si>
  <si>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</si>
  <si>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</si>
  <si>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</si>
  <si>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</si>
  <si>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</si>
  <si>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</si>
  <si>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</si>
  <si>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</si>
  <si>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</si>
  <si>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</si>
  <si>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</si>
  <si>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</si>
  <si>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</si>
  <si>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</si>
  <si>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</si>
  <si>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</si>
  <si>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</si>
  <si>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</si>
  <si>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</si>
  <si>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</si>
  <si>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</si>
  <si>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</si>
  <si>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</si>
  <si>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</si>
  <si>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</si>
  <si>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</si>
  <si>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</si>
  <si>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</si>
  <si>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</si>
  <si>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</si>
  <si>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</si>
  <si>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</si>
  <si>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</si>
  <si>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</si>
  <si>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</si>
  <si>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</si>
  <si>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</si>
  <si>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</si>
  <si>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</si>
  <si>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</si>
  <si>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</si>
  <si>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</si>
  <si>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</si>
  <si>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</si>
  <si>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</si>
  <si>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</si>
  <si>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</si>
  <si>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</si>
  <si>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</si>
  <si>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</si>
  <si>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</si>
  <si>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</si>
  <si>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</si>
  <si>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</si>
  <si>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</si>
  <si>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</si>
  <si>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</si>
  <si>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</si>
  <si>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</si>
  <si>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</si>
  <si>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</si>
  <si>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</si>
  <si>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</si>
  <si>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</si>
  <si>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</si>
  <si>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</si>
  <si>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</si>
  <si>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</si>
  <si>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</si>
  <si>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</si>
  <si>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</si>
  <si>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</si>
  <si>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</si>
  <si>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</si>
  <si>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</si>
  <si>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</si>
  <si>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</si>
  <si>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</si>
  <si>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</si>
  <si>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</si>
  <si>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</si>
  <si>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</si>
  <si>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</si>
  <si>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</si>
  <si>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</si>
  <si>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</si>
  <si>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</si>
  <si>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</si>
  <si>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</si>
  <si>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</si>
  <si>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</si>
  <si>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</si>
  <si>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</si>
  <si>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</si>
  <si>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</si>
  <si>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</si>
  <si>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</si>
  <si>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</si>
  <si>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</si>
  <si>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</si>
  <si>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</si>
  <si>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</si>
  <si>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</si>
  <si>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</si>
  <si>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</si>
  <si>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</si>
  <si>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</si>
  <si>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</si>
  <si>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</si>
  <si>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</si>
  <si>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</si>
  <si>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</si>
  <si>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</si>
  <si>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</si>
  <si>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</si>
  <si>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</si>
  <si>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</si>
  <si>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</si>
  <si>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</si>
  <si>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</si>
  <si>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</si>
  <si>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</si>
  <si>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</si>
  <si>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</si>
  <si>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</si>
  <si>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</si>
  <si>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</si>
  <si>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</si>
  <si>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</si>
  <si>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</si>
  <si>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</si>
  <si>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</si>
  <si>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</si>
  <si>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</si>
  <si>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</si>
  <si>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</si>
  <si>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</si>
  <si>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</si>
  <si>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</si>
  <si>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</si>
  <si>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</si>
  <si>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</si>
  <si>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</si>
  <si>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</si>
  <si>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</si>
  <si>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</si>
  <si>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</si>
  <si>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</si>
  <si>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</si>
  <si>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</si>
  <si>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</si>
  <si>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</si>
  <si>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</si>
  <si>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</si>
  <si>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</si>
  <si>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</si>
  <si>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</si>
  <si>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</si>
  <si>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</si>
  <si>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</si>
  <si>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</si>
  <si>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</si>
  <si>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</si>
  <si>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</si>
  <si>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</si>
  <si>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</si>
  <si>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</si>
  <si>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</si>
  <si>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</si>
  <si>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</si>
  <si>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</si>
  <si>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</si>
  <si>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</si>
  <si>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</si>
  <si>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</si>
  <si>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</si>
  <si>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</si>
  <si>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</si>
  <si>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</si>
  <si>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</si>
  <si>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</si>
  <si>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</si>
  <si>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</si>
  <si>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</si>
  <si>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</si>
  <si>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</si>
  <si>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</si>
  <si>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</si>
  <si>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</si>
  <si>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</si>
  <si>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</si>
  <si>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</si>
  <si>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</si>
  <si>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</si>
  <si>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</si>
  <si>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</si>
  <si>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</si>
  <si>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</si>
  <si>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</si>
  <si>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</si>
  <si>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</si>
  <si>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</si>
  <si>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</si>
  <si>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</si>
  <si>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</si>
  <si>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</si>
  <si>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</si>
  <si>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</si>
  <si>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</si>
  <si>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</si>
  <si>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</si>
  <si>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</si>
  <si>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</si>
  <si>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</si>
  <si>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</si>
  <si>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</si>
  <si>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</si>
  <si>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</si>
  <si>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</si>
  <si>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</si>
  <si>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</si>
  <si>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</si>
  <si>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</si>
  <si>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</si>
  <si>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</si>
  <si>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</si>
  <si>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</si>
  <si>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</si>
  <si>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</si>
  <si>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</si>
  <si>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</si>
  <si>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</si>
  <si>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</si>
  <si>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</si>
  <si>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</si>
  <si>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</si>
  <si>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</si>
  <si>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</si>
  <si>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</si>
  <si>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</si>
  <si>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</si>
  <si>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</si>
  <si>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</si>
  <si>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</si>
  <si>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</si>
  <si>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</si>
  <si>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</si>
  <si>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</si>
  <si>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</si>
  <si>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</si>
  <si>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</si>
  <si>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</si>
  <si>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</si>
  <si>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</si>
  <si>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</si>
  <si>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</si>
  <si>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</si>
  <si>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</si>
  <si>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</si>
  <si>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</si>
  <si>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</si>
  <si>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</si>
  <si>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</si>
  <si>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</si>
  <si>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</si>
  <si>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</si>
  <si>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</si>
  <si>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</si>
  <si>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</si>
  <si>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</si>
  <si>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</si>
  <si>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</si>
  <si>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</si>
  <si>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</si>
  <si>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</si>
  <si>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</si>
  <si>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</si>
  <si>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</si>
  <si>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</si>
  <si>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</si>
  <si>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</si>
  <si>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</si>
  <si>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</si>
  <si>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</si>
  <si>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</si>
  <si>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</si>
  <si>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</si>
  <si>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</si>
  <si>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</si>
  <si>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</si>
  <si>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</si>
  <si>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</si>
  <si>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</si>
  <si>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</si>
  <si>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</si>
  <si>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</si>
  <si>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</si>
  <si>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</si>
  <si>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</si>
  <si>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</si>
  <si>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</si>
  <si>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</si>
  <si>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</si>
  <si>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</si>
  <si>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</si>
  <si>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</si>
  <si>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</si>
  <si>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</si>
  <si>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</si>
  <si>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</si>
  <si>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</si>
  <si>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</si>
  <si>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</si>
  <si>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</si>
  <si>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</si>
  <si>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</si>
  <si>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</si>
  <si>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</si>
  <si>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</si>
  <si>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</si>
  <si>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</si>
  <si>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</si>
  <si>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</si>
  <si>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</si>
  <si>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</si>
  <si>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</si>
  <si>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</si>
  <si>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</si>
  <si>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</si>
  <si>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</si>
  <si>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</si>
  <si>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</si>
  <si>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</si>
  <si>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</si>
  <si>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</si>
  <si>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</si>
  <si>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</si>
  <si>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</si>
  <si>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</si>
  <si>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</si>
  <si>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</si>
  <si>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</si>
  <si>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</si>
  <si>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</si>
  <si>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</si>
  <si>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</si>
  <si>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</si>
  <si>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</si>
  <si>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</si>
  <si>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</si>
  <si>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</si>
  <si>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</si>
  <si>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</si>
  <si>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</si>
  <si>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</si>
  <si>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</si>
  <si>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</si>
  <si>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</si>
  <si>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</si>
  <si>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</si>
  <si>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</si>
  <si>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</si>
  <si>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</si>
  <si>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</si>
  <si>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</si>
  <si>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</si>
  <si>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</si>
  <si>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</si>
  <si>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</si>
  <si>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</si>
  <si>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</si>
  <si>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</si>
  <si>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</si>
  <si>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</si>
  <si>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</si>
  <si>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</si>
  <si>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</si>
  <si>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</si>
  <si>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</si>
  <si>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</si>
  <si>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</si>
  <si>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</si>
  <si>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</si>
  <si>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</si>
  <si>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</si>
  <si>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</si>
  <si>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</si>
  <si>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</si>
  <si>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</si>
  <si>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</si>
  <si>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</si>
  <si>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</si>
  <si>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</si>
  <si>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</si>
  <si>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</si>
  <si>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</si>
  <si>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</si>
  <si>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</si>
  <si>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</si>
  <si>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</si>
  <si>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</si>
  <si>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</si>
  <si>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</si>
  <si>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</si>
  <si>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</si>
  <si>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</si>
  <si>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</si>
  <si>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</si>
  <si>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</si>
  <si>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</si>
  <si>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</si>
  <si>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</si>
  <si>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</si>
  <si>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</si>
  <si>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</si>
  <si>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</si>
  <si>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</si>
  <si>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</si>
  <si>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</si>
  <si>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</si>
  <si>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</si>
  <si>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</si>
  <si>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</si>
  <si>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</si>
  <si>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</si>
  <si>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</si>
  <si>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</si>
  <si>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</si>
  <si>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</si>
  <si>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</si>
  <si>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</si>
  <si>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</si>
  <si>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</si>
  <si>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</si>
  <si>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</si>
  <si>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</si>
  <si>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</si>
  <si>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</si>
  <si>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</si>
  <si>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</si>
  <si>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</si>
  <si>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</si>
  <si>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</si>
  <si>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</si>
  <si>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</si>
  <si>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</si>
  <si>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</si>
  <si>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</si>
  <si>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</si>
  <si>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</si>
  <si>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</si>
  <si>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</si>
  <si>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</si>
  <si>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</si>
  <si>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</si>
  <si>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</si>
  <si>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</si>
  <si>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</si>
  <si>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</si>
  <si>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</si>
  <si>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</si>
  <si>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</si>
  <si>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</si>
  <si>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</si>
  <si>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</si>
  <si>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</si>
  <si>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</si>
  <si>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</si>
  <si>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</si>
  <si>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</si>
  <si>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</si>
  <si>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</si>
  <si>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</si>
  <si>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</si>
  <si>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</si>
  <si>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</si>
  <si>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</si>
  <si>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</si>
  <si>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</si>
  <si>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</si>
  <si>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</si>
  <si>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</si>
  <si>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</si>
  <si>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</si>
  <si>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</si>
  <si>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</si>
  <si>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</si>
  <si>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</si>
  <si>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</si>
  <si>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</si>
  <si>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</si>
  <si>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</si>
  <si>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</si>
  <si>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</si>
  <si>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</si>
  <si>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</si>
  <si>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</si>
  <si>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</si>
  <si>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</si>
  <si>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</si>
  <si>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</si>
  <si>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</si>
  <si>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</si>
  <si>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</si>
  <si>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</si>
  <si>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</si>
  <si>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</si>
  <si>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</si>
  <si>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</si>
  <si>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</si>
  <si>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</si>
  <si>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</si>
  <si>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</si>
  <si>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</si>
  <si>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</si>
  <si>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</si>
  <si>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</si>
  <si>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</si>
  <si>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</si>
  <si>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</si>
  <si>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</si>
  <si>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</si>
  <si>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</si>
  <si>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</si>
  <si>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</si>
  <si>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</si>
  <si>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</si>
  <si>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</si>
  <si>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</si>
  <si>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</si>
  <si>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</si>
  <si>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</si>
  <si>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</si>
  <si>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</si>
  <si>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</si>
  <si>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</si>
  <si>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</si>
  <si>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</si>
  <si>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</si>
  <si>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</si>
  <si>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</si>
  <si>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</si>
  <si>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</si>
  <si>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</si>
  <si>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</si>
  <si>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</si>
  <si>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</si>
  <si>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</si>
  <si>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</si>
  <si>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</si>
  <si>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</si>
  <si>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</si>
  <si>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</si>
  <si>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</si>
  <si>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</si>
  <si>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</si>
  <si>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</si>
  <si>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</si>
  <si>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</si>
  <si>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</si>
  <si>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</si>
  <si>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</si>
  <si>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</si>
  <si>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</si>
  <si>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</si>
  <si>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</si>
  <si>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</si>
  <si>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</si>
  <si>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</si>
  <si>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</si>
  <si>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</si>
  <si>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</si>
  <si>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</si>
  <si>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</si>
  <si>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</si>
  <si>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</si>
  <si>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</si>
  <si>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</si>
  <si>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</si>
  <si>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</si>
  <si>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</si>
  <si>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</si>
  <si>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</si>
  <si>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</si>
  <si>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</si>
  <si>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</si>
  <si>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</si>
  <si>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</si>
  <si>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</si>
  <si>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</si>
  <si>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</si>
  <si>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</si>
  <si>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</si>
  <si>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</si>
  <si>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</si>
  <si>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</si>
  <si>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</si>
  <si>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</si>
  <si>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</si>
  <si>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</si>
  <si>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</si>
  <si>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</si>
  <si>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</si>
  <si>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</si>
  <si>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</si>
  <si>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</si>
  <si>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</si>
  <si>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</si>
  <si>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</si>
  <si>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</si>
  <si>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</si>
  <si>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</si>
  <si>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</si>
  <si>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</si>
  <si>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</si>
  <si>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</si>
  <si>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</si>
  <si>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</si>
  <si>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</si>
  <si>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</si>
  <si>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</si>
  <si>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</si>
  <si>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</si>
  <si>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</si>
  <si>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</si>
  <si>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</si>
  <si>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</si>
  <si>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</si>
  <si>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</si>
  <si>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</si>
  <si>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</si>
  <si>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</si>
  <si>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</si>
  <si>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</si>
  <si>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</si>
  <si>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</si>
  <si>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</si>
  <si>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</si>
  <si>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</si>
  <si>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</si>
  <si>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</si>
  <si>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</si>
  <si>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</si>
  <si>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</si>
  <si>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</si>
  <si>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</si>
  <si>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</si>
  <si>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</si>
  <si>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</si>
  <si>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</si>
  <si>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</si>
  <si>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</si>
  <si>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</si>
  <si>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</si>
  <si>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</si>
  <si>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</si>
  <si>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</si>
  <si>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</si>
  <si>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</si>
  <si>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</si>
  <si>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</si>
  <si>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</si>
  <si>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</si>
  <si>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</si>
  <si>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</si>
  <si>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</si>
  <si>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</si>
  <si>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</si>
  <si>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</si>
  <si>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</si>
  <si>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</si>
  <si>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</si>
  <si>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</si>
  <si>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</si>
  <si>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</si>
  <si>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</si>
  <si>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</si>
  <si>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</si>
  <si>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</si>
  <si>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</si>
  <si>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</si>
  <si>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</si>
  <si>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</si>
  <si>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</si>
  <si>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</si>
  <si>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</si>
  <si>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</si>
  <si>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</si>
  <si>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</si>
  <si>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</si>
  <si>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</si>
  <si>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</si>
  <si>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</si>
  <si>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</si>
  <si>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</si>
  <si>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</si>
  <si>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</si>
  <si>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</si>
  <si>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</si>
  <si>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</si>
  <si>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</si>
  <si>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</si>
  <si>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</si>
  <si>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</si>
  <si>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</si>
  <si>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</si>
  <si>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</si>
  <si>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</si>
  <si>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</si>
  <si>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</si>
  <si>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</si>
  <si>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</si>
  <si>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</si>
  <si>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</si>
  <si>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</si>
  <si>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</si>
  <si>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</si>
  <si>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</si>
  <si>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</si>
  <si>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</si>
  <si>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</si>
  <si>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</si>
  <si>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</si>
  <si>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</si>
  <si>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</si>
  <si>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</si>
  <si>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</si>
  <si>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</si>
  <si>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</si>
  <si>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</si>
  <si>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</si>
  <si>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</si>
  <si>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</si>
  <si>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</si>
  <si>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</si>
  <si>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</si>
  <si>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</si>
  <si>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</si>
  <si>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</si>
  <si>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</si>
  <si>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</si>
  <si>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</si>
  <si>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</si>
  <si>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</si>
  <si>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</si>
  <si>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</si>
  <si>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</si>
  <si>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</si>
  <si>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</si>
  <si>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</si>
  <si>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</si>
  <si>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</si>
  <si>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</si>
  <si>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</si>
  <si>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</si>
  <si>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</si>
  <si>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</si>
  <si>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</si>
  <si>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</si>
  <si>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</si>
  <si>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</si>
  <si>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</si>
  <si>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</si>
  <si>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</si>
  <si>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</si>
  <si>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</si>
  <si>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</si>
  <si>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</si>
  <si>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</si>
  <si>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</si>
  <si>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</si>
  <si>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</si>
  <si>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</si>
  <si>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</si>
  <si>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</si>
  <si>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</si>
  <si>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</si>
  <si>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</si>
  <si>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</si>
  <si>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</si>
  <si>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</si>
  <si>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</si>
  <si>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</si>
  <si>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</si>
  <si>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</si>
  <si>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</si>
  <si>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</si>
  <si>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</si>
  <si>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</si>
  <si>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</si>
  <si>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</si>
  <si>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</si>
  <si>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</si>
  <si>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</si>
  <si>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</si>
  <si>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</si>
  <si>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</si>
  <si>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</si>
  <si>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</si>
  <si>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</si>
  <si>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</si>
  <si>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</si>
  <si>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</si>
  <si>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</si>
  <si>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</si>
  <si>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</si>
  <si>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</si>
  <si>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</si>
  <si>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</si>
  <si>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</si>
  <si>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</si>
  <si>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</si>
  <si>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</si>
  <si>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</si>
  <si>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</si>
  <si>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</si>
  <si>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</si>
  <si>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</si>
  <si>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</si>
  <si>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</si>
  <si>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</si>
  <si>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</si>
  <si>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</si>
  <si>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</si>
  <si>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</si>
  <si>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</si>
  <si>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</si>
  <si>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</si>
  <si>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</si>
  <si>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</si>
  <si>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</si>
  <si>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</si>
  <si>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</si>
  <si>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</si>
  <si>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</si>
  <si>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</si>
  <si>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</si>
  <si>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</si>
  <si>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</si>
  <si>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</si>
  <si>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</si>
  <si>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</si>
  <si>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</si>
  <si>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</si>
  <si>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</si>
  <si>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</si>
  <si>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</si>
  <si>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</si>
  <si>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</si>
  <si>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</si>
  <si>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</si>
  <si>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</si>
  <si>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</si>
  <si>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</si>
  <si>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</si>
  <si>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</si>
  <si>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</si>
  <si>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</si>
  <si>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</si>
  <si>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</si>
  <si>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</si>
  <si>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</si>
  <si>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</si>
  <si>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</si>
  <si>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</si>
  <si>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</si>
  <si>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</si>
  <si>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</si>
  <si>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</si>
  <si>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</si>
  <si>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</si>
  <si>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</si>
  <si>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</si>
  <si>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</si>
  <si>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</si>
  <si>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</si>
  <si>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</si>
  <si>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</si>
  <si>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</si>
  <si>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</si>
  <si>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</si>
  <si>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</si>
  <si>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</si>
  <si>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</si>
  <si>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</si>
  <si>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</si>
  <si>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</si>
  <si>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</si>
  <si>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</si>
  <si>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</si>
  <si>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</si>
  <si>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</si>
  <si>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</si>
  <si>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</si>
  <si>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</si>
  <si>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</si>
  <si>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</si>
  <si>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</si>
  <si>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</si>
  <si>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</si>
  <si>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</si>
  <si>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</si>
  <si>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</si>
  <si>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</si>
  <si>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</si>
  <si>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</si>
  <si>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</si>
  <si>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</si>
  <si>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</si>
  <si>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</si>
  <si>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</si>
  <si>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</si>
  <si>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</si>
  <si>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</si>
  <si>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</si>
  <si>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</si>
  <si>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</si>
  <si>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</si>
  <si>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</si>
  <si>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</si>
  <si>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</si>
  <si>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</si>
  <si>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</si>
  <si>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</si>
  <si>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</si>
  <si>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</si>
  <si>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</si>
  <si>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</si>
  <si>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</si>
  <si>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</si>
  <si>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</si>
  <si>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</si>
  <si>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</si>
  <si>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</si>
  <si>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</si>
  <si>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</si>
  <si>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</si>
  <si>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</si>
  <si>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</si>
  <si>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</si>
  <si>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</si>
  <si>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</si>
  <si>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</si>
  <si>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</si>
  <si>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</si>
  <si>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</si>
  <si>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</si>
  <si>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</si>
  <si>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</si>
  <si>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</si>
  <si>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</si>
  <si>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</si>
  <si>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</si>
  <si>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</si>
  <si>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</si>
  <si>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</si>
  <si>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</si>
  <si>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</si>
  <si>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</si>
  <si>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</si>
  <si>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</si>
  <si>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</si>
  <si>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</si>
  <si>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</si>
  <si>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</si>
  <si>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</si>
  <si>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</si>
  <si>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</si>
  <si>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</si>
  <si>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</si>
  <si>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</si>
  <si>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</si>
  <si>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</si>
  <si>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</si>
  <si>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</si>
  <si>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</si>
  <si>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</si>
  <si>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</si>
  <si>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</si>
  <si>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</si>
  <si>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</si>
  <si>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</si>
  <si>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</si>
  <si>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</si>
  <si>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</si>
  <si>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</si>
  <si>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</si>
  <si>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</si>
  <si>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</si>
  <si>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</si>
  <si>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</si>
  <si>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</si>
  <si>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</si>
  <si>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</si>
  <si>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</si>
  <si>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</si>
  <si>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</si>
  <si>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</si>
  <si>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</si>
  <si>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</si>
  <si>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</si>
  <si>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</si>
  <si>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</si>
  <si>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</si>
  <si>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</si>
  <si>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</si>
  <si>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</si>
  <si>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</si>
  <si>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</si>
  <si>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</si>
  <si>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</si>
  <si>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</si>
  <si>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</si>
  <si>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</si>
  <si>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</si>
  <si>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</si>
  <si>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</si>
  <si>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</si>
  <si>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</si>
  <si>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</si>
  <si>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</si>
  <si>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</si>
  <si>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</si>
  <si>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</si>
  <si>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</si>
  <si>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</si>
  <si>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</si>
  <si>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</si>
  <si>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</si>
  <si>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</si>
  <si>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</si>
  <si>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</si>
  <si>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</si>
  <si>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</si>
  <si>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</si>
  <si>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</si>
  <si>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</si>
  <si>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</si>
  <si>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</si>
  <si>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</si>
  <si>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</si>
  <si>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</si>
  <si>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</si>
  <si>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</si>
  <si>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</si>
  <si>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</si>
  <si>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</si>
  <si>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</si>
  <si>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</si>
  <si>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</si>
  <si>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</si>
  <si>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</si>
  <si>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</si>
  <si>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</si>
  <si>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</si>
  <si>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</si>
  <si>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</si>
  <si>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</si>
  <si>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</si>
  <si>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</si>
  <si>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</si>
  <si>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</si>
  <si>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</si>
  <si>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</si>
  <si>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</si>
  <si>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</si>
  <si>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</si>
  <si>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</si>
  <si>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</si>
  <si>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</si>
  <si>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</si>
  <si>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</si>
  <si>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</si>
  <si>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</si>
  <si>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</si>
  <si>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</si>
  <si>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</si>
  <si>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</si>
  <si>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</si>
  <si>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</si>
  <si>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</si>
  <si>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</si>
  <si>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</si>
  <si>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</si>
  <si>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</si>
  <si>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</si>
  <si>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</si>
  <si>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</si>
  <si>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</si>
  <si>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</si>
  <si>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</si>
  <si>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</si>
  <si>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</si>
  <si>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</si>
  <si>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</si>
  <si>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</si>
  <si>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</si>
  <si>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</si>
  <si>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</si>
  <si>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</si>
  <si>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</si>
  <si>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</si>
  <si>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</si>
  <si>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</si>
  <si>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</si>
  <si>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</si>
  <si>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</si>
  <si>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</si>
  <si>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</si>
  <si>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</si>
  <si>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</si>
  <si>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</si>
  <si>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</si>
  <si>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</si>
  <si>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</si>
  <si>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</si>
  <si>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</si>
  <si>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</si>
  <si>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</si>
  <si>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</si>
  <si>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</si>
  <si>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</si>
  <si>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</si>
  <si>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</si>
  <si>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</si>
  <si>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</si>
  <si>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</si>
  <si>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</si>
  <si>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</si>
  <si>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</si>
  <si>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</si>
  <si>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</si>
  <si>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</si>
  <si>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</si>
  <si>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</si>
  <si>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</si>
  <si>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</si>
  <si>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</si>
  <si>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</si>
  <si>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</si>
  <si>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</si>
  <si>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</si>
  <si>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</si>
  <si>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</si>
  <si>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</si>
  <si>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</si>
  <si>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</si>
  <si>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</si>
  <si>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</si>
  <si>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</si>
  <si>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</si>
  <si>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</si>
  <si>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</si>
  <si>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</si>
  <si>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</si>
  <si>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</si>
  <si>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</si>
  <si>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</si>
  <si>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</si>
  <si>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</si>
  <si>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</si>
  <si>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</si>
  <si>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</si>
  <si>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</si>
  <si>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</si>
  <si>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</si>
  <si>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</si>
  <si>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</si>
  <si>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</si>
  <si>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</si>
  <si>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</si>
  <si>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</si>
  <si>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</si>
  <si>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</si>
  <si>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</si>
  <si>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</si>
  <si>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</si>
  <si>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</si>
  <si>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</si>
  <si>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</si>
  <si>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</si>
  <si>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</si>
  <si>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</si>
  <si>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</si>
  <si>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</si>
  <si>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</si>
  <si>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</si>
  <si>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</si>
  <si>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</si>
  <si>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</si>
  <si>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</si>
  <si>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</si>
  <si>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</si>
  <si>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</si>
  <si>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</si>
  <si>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</si>
  <si>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</si>
  <si>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</si>
  <si>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</si>
  <si>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</si>
  <si>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</si>
  <si>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</si>
  <si>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</si>
  <si>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</si>
  <si>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</si>
  <si>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</si>
  <si>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</si>
  <si>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</si>
  <si>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</si>
  <si>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</si>
  <si>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</si>
  <si>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</si>
  <si>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</si>
  <si>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</si>
  <si>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</si>
  <si>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</si>
  <si>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</si>
  <si>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</si>
  <si>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</si>
  <si>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</si>
  <si>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</si>
  <si>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</si>
  <si>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</si>
  <si>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</si>
  <si>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</si>
  <si>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</si>
  <si>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</si>
  <si>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</si>
  <si>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</si>
  <si>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</si>
  <si>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</si>
  <si>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</si>
  <si>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</si>
  <si>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</si>
  <si>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</si>
  <si>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</si>
  <si>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</si>
  <si>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</si>
  <si>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</si>
  <si>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</si>
  <si>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</si>
  <si>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</si>
  <si>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</si>
  <si>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</si>
  <si>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</si>
  <si>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</si>
  <si>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</si>
  <si>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</si>
  <si>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</si>
  <si>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</si>
  <si>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</si>
  <si>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</si>
  <si>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</si>
  <si>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</si>
  <si>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</si>
  <si>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</si>
  <si>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</si>
  <si>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</si>
  <si>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</si>
  <si>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</si>
  <si>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</si>
  <si>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</si>
  <si>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</si>
  <si>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</si>
  <si>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</si>
  <si>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</si>
  <si>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</si>
  <si>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</si>
  <si>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</si>
  <si>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</si>
  <si>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</si>
  <si>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</si>
  <si>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</si>
  <si>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</si>
  <si>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</si>
  <si>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</si>
  <si>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</si>
  <si>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</si>
  <si>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</si>
  <si>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</si>
  <si>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</si>
  <si>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</si>
  <si>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</si>
  <si>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</si>
  <si>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</si>
  <si>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</si>
  <si>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</si>
  <si>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</si>
  <si>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</si>
  <si>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</si>
  <si>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</si>
  <si>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</si>
  <si>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</si>
  <si>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</si>
  <si>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</si>
  <si>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</si>
  <si>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</si>
  <si>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</si>
  <si>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</si>
  <si>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</si>
  <si>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</si>
  <si>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</si>
  <si>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</si>
  <si>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</si>
  <si>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</si>
  <si>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</si>
  <si>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</si>
  <si>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</si>
  <si>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</si>
  <si>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</si>
  <si>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</si>
  <si>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</si>
  <si>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</si>
  <si>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</si>
  <si>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</si>
  <si>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</si>
  <si>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</si>
  <si>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</si>
  <si>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</si>
  <si>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</si>
  <si>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</si>
  <si>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</si>
  <si>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</si>
  <si>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</si>
  <si>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</si>
  <si>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</si>
  <si>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</si>
  <si>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</si>
  <si>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</si>
  <si>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</si>
  <si>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</si>
  <si>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</si>
  <si>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</si>
  <si>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</si>
  <si>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</si>
  <si>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</si>
  <si>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</si>
  <si>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</si>
  <si>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</si>
  <si>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</si>
  <si>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</si>
  <si>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</si>
  <si>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</si>
  <si>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</si>
  <si>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</si>
  <si>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</si>
  <si>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</si>
  <si>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</si>
  <si>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</si>
  <si>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</si>
  <si>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</si>
  <si>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</si>
  <si>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</si>
  <si>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</si>
  <si>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</si>
  <si>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</si>
  <si>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</si>
  <si>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</si>
  <si>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</si>
  <si>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</si>
  <si>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</si>
  <si>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</si>
  <si>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</si>
  <si>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</si>
  <si>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</si>
  <si>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</si>
  <si>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</si>
  <si>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</si>
  <si>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</si>
  <si>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</si>
  <si>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</si>
  <si>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</si>
  <si>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</si>
  <si>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</si>
  <si>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</si>
  <si>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</si>
  <si>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</si>
  <si>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</si>
  <si>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</si>
  <si>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</si>
  <si>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</si>
  <si>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</si>
  <si>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</si>
  <si>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</si>
  <si>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</si>
  <si>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</si>
  <si>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</si>
  <si>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</si>
  <si>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</si>
  <si>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</si>
  <si>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</si>
  <si>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</si>
  <si>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</si>
  <si>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</si>
  <si>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</si>
  <si>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</si>
  <si>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</si>
  <si>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</si>
  <si>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</si>
  <si>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</si>
  <si>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</si>
  <si>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</si>
  <si>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</si>
  <si>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</si>
  <si>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</si>
  <si>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</si>
  <si>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</si>
  <si>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</si>
  <si>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</si>
  <si>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</si>
  <si>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</si>
  <si>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</si>
  <si>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</si>
  <si>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</si>
  <si>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</si>
  <si>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</si>
  <si>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</si>
  <si>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</si>
  <si>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</si>
  <si>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</si>
  <si>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</si>
  <si>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</si>
  <si>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</si>
  <si>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</si>
  <si>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</si>
  <si>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</si>
  <si>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</si>
  <si>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</si>
  <si>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</si>
  <si>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</si>
  <si>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</si>
  <si>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</si>
  <si>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</si>
  <si>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</si>
  <si>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</si>
  <si>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</si>
  <si>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</si>
  <si>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</si>
  <si>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</si>
  <si>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</si>
  <si>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</si>
  <si>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</si>
  <si>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</si>
  <si>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</si>
  <si>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</si>
  <si>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</si>
  <si>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</si>
  <si>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</si>
  <si>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</si>
  <si>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</si>
  <si>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</si>
  <si>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</si>
  <si>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</si>
  <si>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</si>
  <si>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</si>
  <si>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</si>
  <si>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</si>
  <si>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</si>
  <si>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</si>
  <si>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</si>
  <si>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</si>
  <si>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</si>
  <si>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</si>
  <si>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</si>
  <si>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</si>
  <si>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</si>
  <si>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</si>
  <si>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</si>
  <si>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</si>
  <si>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</si>
  <si>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</si>
  <si>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</si>
  <si>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</si>
  <si>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</si>
  <si>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</si>
  <si>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</si>
  <si>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</si>
  <si>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</si>
  <si>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</si>
  <si>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</si>
  <si>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</si>
  <si>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</si>
  <si>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</si>
  <si>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</si>
  <si>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</si>
  <si>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</si>
  <si>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</si>
  <si>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</si>
  <si>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</si>
  <si>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</si>
  <si>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</si>
  <si>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</si>
  <si>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</si>
  <si>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</si>
  <si>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</si>
  <si>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</si>
  <si>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</si>
  <si>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</si>
  <si>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</si>
  <si>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</si>
  <si>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</si>
  <si>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</si>
  <si>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</si>
  <si>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</si>
  <si>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</si>
  <si>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</si>
  <si>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</si>
  <si>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</si>
  <si>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</si>
  <si>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</si>
  <si>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</si>
  <si>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</si>
  <si>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</si>
  <si>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</si>
  <si>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</si>
  <si>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</si>
  <si>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</si>
  <si>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</si>
  <si>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</si>
  <si>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</si>
  <si>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</si>
  <si>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</si>
  <si>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</si>
  <si>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</si>
  <si>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</si>
  <si>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</si>
  <si>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</si>
  <si>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</si>
  <si>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</si>
  <si>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</si>
  <si>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</si>
  <si>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</si>
  <si>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</si>
  <si>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</si>
  <si>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</si>
  <si>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</si>
  <si>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</si>
  <si>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</si>
  <si>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</si>
  <si>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</si>
  <si>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</si>
  <si>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</si>
  <si>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</si>
  <si>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</si>
  <si>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</si>
  <si>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</si>
  <si>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</si>
  <si>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</si>
  <si>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</si>
  <si>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</si>
  <si>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</si>
  <si>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</si>
  <si>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</si>
  <si>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</si>
  <si>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</si>
  <si>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</si>
  <si>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</si>
  <si>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</si>
  <si>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</si>
  <si>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</si>
  <si>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</si>
  <si>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</si>
  <si>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</si>
  <si>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</si>
  <si>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</si>
  <si>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</si>
  <si>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</si>
  <si>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</si>
  <si>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</si>
  <si>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</si>
  <si>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</si>
  <si>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</si>
  <si>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</si>
  <si>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</si>
  <si>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</si>
  <si>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</si>
  <si>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</si>
  <si>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</si>
  <si>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</si>
  <si>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</si>
  <si>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</si>
  <si>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</si>
  <si>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</si>
  <si>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</si>
  <si>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</si>
  <si>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</si>
  <si>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</si>
  <si>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</si>
  <si>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</si>
  <si>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</si>
  <si>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</si>
  <si>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</si>
  <si>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</si>
  <si>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</si>
  <si>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</si>
  <si>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</si>
  <si>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</si>
  <si>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</si>
  <si>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</si>
  <si>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</si>
  <si>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</si>
  <si>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</si>
  <si>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</si>
  <si>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</si>
  <si>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</si>
  <si>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</si>
  <si>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</si>
  <si>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</si>
  <si>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</si>
  <si>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</si>
  <si>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</si>
  <si>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</si>
  <si>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</si>
  <si>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</si>
  <si>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</si>
  <si>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</si>
  <si>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</si>
  <si>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</si>
  <si>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</si>
  <si>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</si>
  <si>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</si>
  <si>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</si>
  <si>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</si>
  <si>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</si>
  <si>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</si>
  <si>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</si>
  <si>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</si>
  <si>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</si>
  <si>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</si>
  <si>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</si>
  <si>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</si>
  <si>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</si>
  <si>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</si>
  <si>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</si>
  <si>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</si>
  <si>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</si>
  <si>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</si>
  <si>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</si>
  <si>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</si>
  <si>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</si>
  <si>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</si>
  <si>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</si>
  <si>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</si>
  <si>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</si>
  <si>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</si>
  <si>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</si>
  <si>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</si>
  <si>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</si>
  <si>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</si>
  <si>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</si>
  <si>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</si>
  <si>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</si>
  <si>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</si>
  <si>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</si>
  <si>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</si>
  <si>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</si>
  <si>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</si>
  <si>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</si>
  <si>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</si>
  <si>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</si>
  <si>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</si>
  <si>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</si>
  <si>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</si>
  <si>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</si>
  <si>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</si>
  <si>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</si>
  <si>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</si>
  <si>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</si>
  <si>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</si>
  <si>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</si>
  <si>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</si>
  <si>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</si>
  <si>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</si>
  <si>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</si>
  <si>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</si>
  <si>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</si>
  <si>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</si>
  <si>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</si>
  <si>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</si>
  <si>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</si>
  <si>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</si>
  <si>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</si>
  <si>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</si>
  <si>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</si>
  <si>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</si>
  <si>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</si>
  <si>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</si>
  <si>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</si>
  <si>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</si>
  <si>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</si>
  <si>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</si>
  <si>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</si>
  <si>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</si>
  <si>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</si>
  <si>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</si>
  <si>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</si>
  <si>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</si>
  <si>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</si>
  <si>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</si>
  <si>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</si>
  <si>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</si>
  <si>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</si>
  <si>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</si>
  <si>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</si>
  <si>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</si>
  <si>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</si>
  <si>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</si>
  <si>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</si>
  <si>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</si>
  <si>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</si>
  <si>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</si>
  <si>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</si>
  <si>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</si>
  <si>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</si>
  <si>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</si>
  <si>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</si>
  <si>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</si>
  <si>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</si>
  <si>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</si>
  <si>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</si>
  <si>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</si>
  <si>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</si>
  <si>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</si>
  <si>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</si>
  <si>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</si>
  <si>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</si>
  <si>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</si>
  <si>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</si>
  <si>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</si>
  <si>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</si>
  <si>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</si>
  <si>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</si>
  <si>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</si>
  <si>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</si>
  <si>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</si>
  <si>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</si>
  <si>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</si>
  <si>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</si>
  <si>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</si>
  <si>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</si>
  <si>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</si>
  <si>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</si>
  <si>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</si>
  <si>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</si>
  <si>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</si>
  <si>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</si>
  <si>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</si>
  <si>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</si>
  <si>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</si>
  <si>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</si>
  <si>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</si>
  <si>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</si>
  <si>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</si>
  <si>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</si>
  <si>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</si>
  <si>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</si>
  <si>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</si>
  <si>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</si>
  <si>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</si>
  <si>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</si>
  <si>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</si>
  <si>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</si>
  <si>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</si>
  <si>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</si>
  <si>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</si>
  <si>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</si>
  <si>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</si>
  <si>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</si>
  <si>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</si>
  <si>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</si>
  <si>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</si>
  <si>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</si>
  <si>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</si>
  <si>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</si>
  <si>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</si>
  <si>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</si>
  <si>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</si>
  <si>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</si>
  <si>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</si>
  <si>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</si>
  <si>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</si>
  <si>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</si>
  <si>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</si>
  <si>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</si>
  <si>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</si>
  <si>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</si>
  <si>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</si>
  <si>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</si>
  <si>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</si>
  <si>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</si>
  <si>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</si>
  <si>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</si>
  <si>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</si>
  <si>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</si>
  <si>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</si>
  <si>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</si>
  <si>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</si>
  <si>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</si>
  <si>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</si>
  <si>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</si>
  <si>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</si>
  <si>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</si>
  <si>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</si>
  <si>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</si>
  <si>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</si>
  <si>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</si>
  <si>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</si>
  <si>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</si>
  <si>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</si>
  <si>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</si>
  <si>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</si>
  <si>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</si>
  <si>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</si>
  <si>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</si>
  <si>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</si>
  <si>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</si>
  <si>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</si>
  <si>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</si>
  <si>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</si>
  <si>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</si>
  <si>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</si>
  <si>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</si>
  <si>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</si>
  <si>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</si>
  <si>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</si>
  <si>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</si>
  <si>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</si>
  <si>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</si>
  <si>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</si>
  <si>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</si>
  <si>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</si>
  <si>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</si>
  <si>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</si>
  <si>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</si>
  <si>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</si>
  <si>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</si>
  <si>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</si>
  <si>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</si>
  <si>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</si>
  <si>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</si>
  <si>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</si>
  <si>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</si>
  <si>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</si>
  <si>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</si>
  <si>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</si>
  <si>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</si>
  <si>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</si>
  <si>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</si>
  <si>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</si>
  <si>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</si>
  <si>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</si>
  <si>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</si>
  <si>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</si>
  <si>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</si>
  <si>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</si>
  <si>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</si>
  <si>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</si>
  <si>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</si>
  <si>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</si>
  <si>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</si>
  <si>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</si>
  <si>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</si>
  <si>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</si>
  <si>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</si>
  <si>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</si>
  <si>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</si>
  <si>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</si>
  <si>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</si>
  <si>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</si>
  <si>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</si>
  <si>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</si>
  <si>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</si>
  <si>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</si>
  <si>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</si>
  <si>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</si>
  <si>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</si>
  <si>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</si>
  <si>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</si>
  <si>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</si>
  <si>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</si>
  <si>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</si>
  <si>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</si>
  <si>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</si>
  <si>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</si>
  <si>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</si>
  <si>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</si>
  <si>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</si>
  <si>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</si>
  <si>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</si>
  <si>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</si>
  <si>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</si>
  <si>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</si>
  <si>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</si>
  <si>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</si>
  <si>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</si>
  <si>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</si>
  <si>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</si>
  <si>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</si>
  <si>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</si>
  <si>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</si>
  <si>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</si>
  <si>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</si>
  <si>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</si>
  <si>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</si>
  <si>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</si>
  <si>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</si>
  <si>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</si>
  <si>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</si>
  <si>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</si>
  <si>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</si>
  <si>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</si>
  <si>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</si>
  <si>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</si>
  <si>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</si>
  <si>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</si>
  <si>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</si>
  <si>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</si>
  <si>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</si>
  <si>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</si>
  <si>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</si>
  <si>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</si>
  <si>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</si>
  <si>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</si>
  <si>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</si>
  <si>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</si>
  <si>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</si>
  <si>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</si>
  <si>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</si>
  <si>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</si>
  <si>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</si>
  <si>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</si>
  <si>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</si>
  <si>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</si>
  <si>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</si>
  <si>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</si>
  <si>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</si>
  <si>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</si>
  <si>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</si>
  <si>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</si>
  <si>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</si>
  <si>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</si>
  <si>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</si>
  <si>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</si>
  <si>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</si>
  <si>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</si>
  <si>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</si>
  <si>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</si>
  <si>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</si>
  <si>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</si>
  <si>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</si>
  <si>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</si>
  <si>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</si>
  <si>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</si>
  <si>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</si>
  <si>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</si>
  <si>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</si>
  <si>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</si>
  <si>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</si>
  <si>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</si>
  <si>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</si>
  <si>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</si>
  <si>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</si>
  <si>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</si>
  <si>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</si>
  <si>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</si>
  <si>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</si>
  <si>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</si>
  <si>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</si>
  <si>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</si>
  <si>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</si>
  <si>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</si>
  <si>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</si>
  <si>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</si>
  <si>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</si>
  <si>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</si>
  <si>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</si>
  <si>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</si>
  <si>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</si>
  <si>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</si>
  <si>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</si>
  <si>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</si>
  <si>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</si>
  <si>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</si>
  <si>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</si>
  <si>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</si>
  <si>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</si>
  <si>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</si>
  <si>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</si>
  <si>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</si>
  <si>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</si>
  <si>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</si>
  <si>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</si>
  <si>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</si>
  <si>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</si>
  <si>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</si>
  <si>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</si>
  <si>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</si>
  <si>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</si>
  <si>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</si>
  <si>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</si>
  <si>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</si>
  <si>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</si>
  <si>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</si>
  <si>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</si>
  <si>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</si>
  <si>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</si>
  <si>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</si>
  <si>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</si>
  <si>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</si>
  <si>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</si>
  <si>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</si>
  <si>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</si>
  <si>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</si>
  <si>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</si>
  <si>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</si>
  <si>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</si>
  <si>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</si>
  <si>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</si>
  <si>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</si>
  <si>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</si>
  <si>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</si>
  <si>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</si>
  <si>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</si>
  <si>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</si>
  <si>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</si>
  <si>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</si>
  <si>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</si>
  <si>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</si>
  <si>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</si>
  <si>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</si>
  <si>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</si>
  <si>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</si>
  <si>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</si>
  <si>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</si>
  <si>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</si>
  <si>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</si>
  <si>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</si>
  <si>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</si>
  <si>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</si>
  <si>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</si>
  <si>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</si>
  <si>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</si>
  <si>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</si>
  <si>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</si>
  <si>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</si>
  <si>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</si>
  <si>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</si>
  <si>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</si>
  <si>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</si>
  <si>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</si>
  <si>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</si>
  <si>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</si>
  <si>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</si>
  <si>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</si>
  <si>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</si>
  <si>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</si>
  <si>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</si>
  <si>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</si>
  <si>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</si>
  <si>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</si>
  <si>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</si>
  <si>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</si>
  <si>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</si>
  <si>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</si>
  <si>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</si>
  <si>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</si>
  <si>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</si>
  <si>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</si>
  <si>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</si>
  <si>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</si>
  <si>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</si>
  <si>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</si>
  <si>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</si>
  <si>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</si>
  <si>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</si>
  <si>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</si>
  <si>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</si>
  <si>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</si>
  <si>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</si>
  <si>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</si>
  <si>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</si>
  <si>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</si>
  <si>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</si>
  <si>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</si>
  <si>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</si>
  <si>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</si>
  <si>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</si>
  <si>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</si>
  <si>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</si>
  <si>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</si>
  <si>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</si>
  <si>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</si>
  <si>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</si>
  <si>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</si>
  <si>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</si>
  <si>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</si>
  <si>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</si>
  <si>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</si>
  <si>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</si>
  <si>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</si>
  <si>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</si>
  <si>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</si>
  <si>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</si>
  <si>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</si>
  <si>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</si>
  <si>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</si>
  <si>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</si>
  <si>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</si>
  <si>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</si>
  <si>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</si>
  <si>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</si>
  <si>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</si>
  <si>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</si>
  <si>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</si>
  <si>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</si>
  <si>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</si>
  <si>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</si>
  <si>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</si>
  <si>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</si>
  <si>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</si>
  <si>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</si>
  <si>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</si>
  <si>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</si>
  <si>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</si>
  <si>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</si>
  <si>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</si>
  <si>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</si>
  <si>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</si>
  <si>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</si>
  <si>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</si>
  <si>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</si>
  <si>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</si>
  <si>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</si>
  <si>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</si>
  <si>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</si>
  <si>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</si>
  <si>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</si>
  <si>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</si>
  <si>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</si>
  <si>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</si>
  <si>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</si>
  <si>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</si>
  <si>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</si>
  <si>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</si>
  <si>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</si>
  <si>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</si>
  <si>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</si>
  <si>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</si>
  <si>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</si>
  <si>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</si>
  <si>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</si>
  <si>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</si>
  <si>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</si>
  <si>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</si>
  <si>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</si>
  <si>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</si>
  <si>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</si>
  <si>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</si>
  <si>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</si>
  <si>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</si>
  <si>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</si>
  <si>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</si>
  <si>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</si>
  <si>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</si>
  <si>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</si>
  <si>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</si>
  <si>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</si>
  <si>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</si>
  <si>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</si>
  <si>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</si>
  <si>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</si>
  <si>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</si>
  <si>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</si>
  <si>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</si>
  <si>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</si>
  <si>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</si>
  <si>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</si>
  <si>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</si>
  <si>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</si>
  <si>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</si>
  <si>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</si>
  <si>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</si>
  <si>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</si>
  <si>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</si>
  <si>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</si>
  <si>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</si>
  <si>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</si>
  <si>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</si>
  <si>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</si>
  <si>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</si>
  <si>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</si>
  <si>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</si>
  <si>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</si>
  <si>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</si>
  <si>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</si>
  <si>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</si>
  <si>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</si>
  <si>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</si>
  <si>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</si>
  <si>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</si>
  <si>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</si>
  <si>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</si>
  <si>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</si>
  <si>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</si>
  <si>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</si>
  <si>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</si>
  <si>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</si>
  <si>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</si>
  <si>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</si>
  <si>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</si>
  <si>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</si>
  <si>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</si>
  <si>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</si>
  <si>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</si>
  <si>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</si>
  <si>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</si>
  <si>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</si>
  <si>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</si>
  <si>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</si>
  <si>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</si>
  <si>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</si>
  <si>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</si>
  <si>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</si>
  <si>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</si>
  <si>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</si>
  <si>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</si>
  <si>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</si>
  <si>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</si>
  <si>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</si>
  <si>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</si>
  <si>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</si>
  <si>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</si>
  <si>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</si>
  <si>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</si>
  <si>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</si>
  <si>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</si>
  <si>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</si>
  <si>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</si>
  <si>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</si>
  <si>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</si>
  <si>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</si>
  <si>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</si>
  <si>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</si>
  <si>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</si>
  <si>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</si>
  <si>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</si>
  <si>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</si>
  <si>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</si>
  <si>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</si>
  <si>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</si>
  <si>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</si>
  <si>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</si>
  <si>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</si>
  <si>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</si>
  <si>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</si>
  <si>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</si>
  <si>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</si>
  <si>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</si>
  <si>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</si>
  <si>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</si>
  <si>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</si>
  <si>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</si>
  <si>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</si>
  <si>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</si>
  <si>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</si>
  <si>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</si>
  <si>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</si>
  <si>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</si>
  <si>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</si>
  <si>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</si>
  <si>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</si>
  <si>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</si>
  <si>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</si>
  <si>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</si>
  <si>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</si>
  <si>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</si>
  <si>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</si>
  <si>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</si>
  <si>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</si>
  <si>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</si>
  <si>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</si>
  <si>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</si>
  <si>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</si>
  <si>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</si>
  <si>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</si>
  <si>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</si>
  <si>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</si>
  <si>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</si>
  <si>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</si>
  <si>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</si>
  <si>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</si>
  <si>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</si>
  <si>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</si>
  <si>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</si>
  <si>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</si>
  <si>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</si>
  <si>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</si>
  <si>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</si>
  <si>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</si>
  <si>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</si>
  <si>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</si>
  <si>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</si>
  <si>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</si>
  <si>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</si>
  <si>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</si>
  <si>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</si>
  <si>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</si>
  <si>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</si>
  <si>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</si>
  <si>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</si>
  <si>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</si>
  <si>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</si>
  <si>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</si>
  <si>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</si>
  <si>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</si>
  <si>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</si>
  <si>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</si>
  <si>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</si>
  <si>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</si>
  <si>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</si>
  <si>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</si>
  <si>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</si>
  <si>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</si>
  <si>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</si>
  <si>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</si>
  <si>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</si>
  <si>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</si>
  <si>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</si>
  <si>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</si>
  <si>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</si>
  <si>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</si>
  <si>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</si>
  <si>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</si>
  <si>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</si>
  <si>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</si>
  <si>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</si>
  <si>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</si>
  <si>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</si>
  <si>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</si>
  <si>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</si>
  <si>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</si>
  <si>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</si>
  <si>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</si>
  <si>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</si>
  <si>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</si>
  <si>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</si>
  <si>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</si>
  <si>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</si>
  <si>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</si>
  <si>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</si>
  <si>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</si>
  <si>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</si>
  <si>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</si>
  <si>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</si>
  <si>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</si>
  <si>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</si>
  <si>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</si>
  <si>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</si>
  <si>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</si>
  <si>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</si>
  <si>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</si>
  <si>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</si>
  <si>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</si>
  <si>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</si>
  <si>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</si>
  <si>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</si>
  <si>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</si>
  <si>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</si>
  <si>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</si>
  <si>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</si>
  <si>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</si>
  <si>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</si>
  <si>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</si>
  <si>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</si>
  <si>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</si>
  <si>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</si>
  <si>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</si>
  <si>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</si>
  <si>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</si>
  <si>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</si>
  <si>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</si>
  <si>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</si>
  <si>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</si>
  <si>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</si>
  <si>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</si>
  <si>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</si>
  <si>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</si>
  <si>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</si>
  <si>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</si>
  <si>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</si>
  <si>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</si>
  <si>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</si>
  <si>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</si>
  <si>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</si>
  <si>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</si>
  <si>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</si>
  <si>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</si>
  <si>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</si>
  <si>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</si>
  <si>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</si>
  <si>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</si>
  <si>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</si>
  <si>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</si>
  <si>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</si>
  <si>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</si>
  <si>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</si>
  <si>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</si>
  <si>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</si>
  <si>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</si>
  <si>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</si>
  <si>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</si>
  <si>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</si>
  <si>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</si>
  <si>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</si>
  <si>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</si>
  <si>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</si>
  <si>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</si>
  <si>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</si>
  <si>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</si>
  <si>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</si>
  <si>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</si>
  <si>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</si>
  <si>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</si>
  <si>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</si>
  <si>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</si>
  <si>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</si>
  <si>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</si>
  <si>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</si>
  <si>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</si>
  <si>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</si>
  <si>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</si>
  <si>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</si>
  <si>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</si>
  <si>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</si>
  <si>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</si>
  <si>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</si>
  <si>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</si>
  <si>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</si>
  <si>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</si>
  <si>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</si>
  <si>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</si>
  <si>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</si>
  <si>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</si>
  <si>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</si>
  <si>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</si>
  <si>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</si>
  <si>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</si>
  <si>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</si>
  <si>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</si>
  <si>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</si>
  <si>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</si>
  <si>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</si>
  <si>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</si>
  <si>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</si>
  <si>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</si>
  <si>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</si>
  <si>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</si>
  <si>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</si>
  <si>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</si>
  <si>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</si>
  <si>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</si>
  <si>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</si>
  <si>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</si>
  <si>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</si>
  <si>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</si>
  <si>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</si>
  <si>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</si>
  <si>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</si>
  <si>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</si>
  <si>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</si>
  <si>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</si>
  <si>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</si>
  <si>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</si>
  <si>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</si>
  <si>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</si>
  <si>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</si>
  <si>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</si>
  <si>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</si>
  <si>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</si>
  <si>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</si>
  <si>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</si>
  <si>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</si>
  <si>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</si>
  <si>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</si>
  <si>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</si>
  <si>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</si>
  <si>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</si>
  <si>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</si>
  <si>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</si>
  <si>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</si>
  <si>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</si>
  <si>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</si>
  <si>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</si>
  <si>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</si>
  <si>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</si>
  <si>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</si>
  <si>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</si>
  <si>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</si>
  <si>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</si>
  <si>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</si>
  <si>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</si>
  <si>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</si>
  <si>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</si>
  <si>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</si>
  <si>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</si>
  <si>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</si>
  <si>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</si>
  <si>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</si>
  <si>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</si>
  <si>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</si>
  <si>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</si>
  <si>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</si>
  <si>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</si>
  <si>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</si>
  <si>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</si>
  <si>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</si>
  <si>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</si>
  <si>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</si>
  <si>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</si>
  <si>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</si>
  <si>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</si>
  <si>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</si>
  <si>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</si>
  <si>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</si>
  <si>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</si>
  <si>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</si>
  <si>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</si>
  <si>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</si>
  <si>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</si>
  <si>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</si>
  <si>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</si>
  <si>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</si>
  <si>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</si>
  <si>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</si>
  <si>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</si>
  <si>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</si>
  <si>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</si>
  <si>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</si>
  <si>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</si>
  <si>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</si>
  <si>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</si>
  <si>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</si>
  <si>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</si>
  <si>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</si>
  <si>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</si>
  <si>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</si>
  <si>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</si>
  <si>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</si>
  <si>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</si>
  <si>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</si>
  <si>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</si>
  <si>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</si>
  <si>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</si>
  <si>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</si>
  <si>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</si>
  <si>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</si>
  <si>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</si>
  <si>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</si>
  <si>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</si>
  <si>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</si>
  <si>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</si>
  <si>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</si>
  <si>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</si>
  <si>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</si>
  <si>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</si>
  <si>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</si>
  <si>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</si>
  <si>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</si>
  <si>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</si>
  <si>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</si>
  <si>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</si>
  <si>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</si>
  <si>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</si>
  <si>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</si>
  <si>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</si>
  <si>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</si>
  <si>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</si>
  <si>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</si>
  <si>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</si>
  <si>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</si>
  <si>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</si>
  <si>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</si>
  <si>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</si>
  <si>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</si>
  <si>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</si>
  <si>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</si>
  <si>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</si>
  <si>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</si>
  <si>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</si>
  <si>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</si>
  <si>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</si>
  <si>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</si>
  <si>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</si>
  <si>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</si>
  <si>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</si>
  <si>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</si>
  <si>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</si>
  <si>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</si>
  <si>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</si>
  <si>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</si>
  <si>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</si>
  <si>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</si>
  <si>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</si>
  <si>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</si>
  <si>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</si>
  <si>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</si>
  <si>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</si>
  <si>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</si>
  <si>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</si>
  <si>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</si>
  <si>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</si>
  <si>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</si>
  <si>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</si>
  <si>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</si>
  <si>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</si>
  <si>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</si>
  <si>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</si>
  <si>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</si>
  <si>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</si>
  <si>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</si>
  <si>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</si>
  <si>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</si>
  <si>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</si>
  <si>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</si>
  <si>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</si>
  <si>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</si>
  <si>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</si>
  <si>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</si>
  <si>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</si>
  <si>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</si>
  <si>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</si>
  <si>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</si>
  <si>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</si>
  <si>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</si>
  <si>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</si>
  <si>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</si>
  <si>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</si>
  <si>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</si>
  <si>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</si>
  <si>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</si>
  <si>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</si>
  <si>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</si>
  <si>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</si>
  <si>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</si>
  <si>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</si>
  <si>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</si>
  <si>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</si>
  <si>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</si>
  <si>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</si>
  <si>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</si>
  <si>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</si>
  <si>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</si>
  <si>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</si>
  <si>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</si>
  <si>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</si>
  <si>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</si>
  <si>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</si>
  <si>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</si>
  <si>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</si>
  <si>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</si>
  <si>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</si>
  <si>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</si>
  <si>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</si>
  <si>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</si>
  <si>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</si>
  <si>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</si>
  <si>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</si>
  <si>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</si>
  <si>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</si>
  <si>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</si>
  <si>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</si>
  <si>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</si>
  <si>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</si>
  <si>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</si>
  <si>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</si>
  <si>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</si>
  <si>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</si>
  <si>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</si>
  <si>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</si>
  <si>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</si>
  <si>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</si>
  <si>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</si>
  <si>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</si>
  <si>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</si>
  <si>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</si>
  <si>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</si>
  <si>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</si>
  <si>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</si>
  <si>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</si>
  <si>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</si>
  <si>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</si>
  <si>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</si>
  <si>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</si>
  <si>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</si>
  <si>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</si>
  <si>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</si>
  <si>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</si>
  <si>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</si>
  <si>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</si>
  <si>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</si>
  <si>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</si>
  <si>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</si>
  <si>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</si>
  <si>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</si>
  <si>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</si>
  <si>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</si>
  <si>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</si>
  <si>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</si>
  <si>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</si>
  <si>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</si>
  <si>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</si>
  <si>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</si>
  <si>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</si>
  <si>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</si>
  <si>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</si>
  <si>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</si>
  <si>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</si>
  <si>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</si>
  <si>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</si>
  <si>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</si>
  <si>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</si>
  <si>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</si>
  <si>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</si>
  <si>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</si>
  <si>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</si>
  <si>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</si>
  <si>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</si>
  <si>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</si>
  <si>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</si>
  <si>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</si>
  <si>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</si>
  <si>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</si>
  <si>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</si>
  <si>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</si>
  <si>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</si>
  <si>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</si>
  <si>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</si>
  <si>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</si>
  <si>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</si>
  <si>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</si>
  <si>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</si>
  <si>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</si>
  <si>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</si>
  <si>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</si>
  <si>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</si>
  <si>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</si>
  <si>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</si>
  <si>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</si>
  <si>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</si>
  <si>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</si>
  <si>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</si>
  <si>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</si>
  <si>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</si>
  <si>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</si>
  <si>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</si>
  <si>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</si>
  <si>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</si>
  <si>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</si>
  <si>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</si>
  <si>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</si>
  <si>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</si>
  <si>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</si>
  <si>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</si>
  <si>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</si>
  <si>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</si>
  <si>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</si>
  <si>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</si>
  <si>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</si>
  <si>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</si>
  <si>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</si>
  <si>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</si>
  <si>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</si>
  <si>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</si>
  <si>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</si>
  <si>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</si>
  <si>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</si>
  <si>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</si>
  <si>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</si>
  <si>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</si>
  <si>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</si>
  <si>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</si>
  <si>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</si>
  <si>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</si>
  <si>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</si>
  <si>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</si>
  <si>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</si>
  <si>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</si>
  <si>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</si>
  <si>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</si>
  <si>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</si>
  <si>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</si>
  <si>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</si>
  <si>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</si>
  <si>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</si>
  <si>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</si>
  <si>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</si>
  <si>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</si>
  <si>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</si>
  <si>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</si>
  <si>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</si>
  <si>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</si>
  <si>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</si>
  <si>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</si>
  <si>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</si>
  <si>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</si>
  <si>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</si>
  <si>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</si>
  <si>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</si>
  <si>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</si>
  <si>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</si>
  <si>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</si>
  <si>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</si>
  <si>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</si>
  <si>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</si>
  <si>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</si>
  <si>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</si>
  <si>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</si>
  <si>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</si>
  <si>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</si>
  <si>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</si>
  <si>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</si>
  <si>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</si>
  <si>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</si>
  <si>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</si>
  <si>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</si>
  <si>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</si>
  <si>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</si>
  <si>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</si>
  <si>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</si>
  <si>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</si>
  <si>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</si>
  <si>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</si>
  <si>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</si>
  <si>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</si>
  <si>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</si>
  <si>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</si>
  <si>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</si>
  <si>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</si>
  <si>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</si>
  <si>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</si>
  <si>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</si>
  <si>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</si>
  <si>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</si>
  <si>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</si>
  <si>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</si>
  <si>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</si>
  <si>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</si>
  <si>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</si>
  <si>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</si>
  <si>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</si>
  <si>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</si>
  <si>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</si>
  <si>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</si>
  <si>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</si>
  <si>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</si>
  <si>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</si>
  <si>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</si>
  <si>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</si>
  <si>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</si>
  <si>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</si>
  <si>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</si>
  <si>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</si>
  <si>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</si>
  <si>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</si>
  <si>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</si>
  <si>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</si>
  <si>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</si>
  <si>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</si>
  <si>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</si>
  <si>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</si>
  <si>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</si>
  <si>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</si>
  <si>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</si>
  <si>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</si>
  <si>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</si>
  <si>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</si>
  <si>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</si>
  <si>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</si>
  <si>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</si>
  <si>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</si>
  <si>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</si>
  <si>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</si>
  <si>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</si>
  <si>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</si>
  <si>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</si>
  <si>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</si>
  <si>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</si>
  <si>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</si>
  <si>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</si>
  <si>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</si>
  <si>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</si>
  <si>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</si>
  <si>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</si>
  <si>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</si>
  <si>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</si>
  <si>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</si>
  <si>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</si>
  <si>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</si>
  <si>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</si>
  <si>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</si>
  <si>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</si>
  <si>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</si>
  <si>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</si>
  <si>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</si>
  <si>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</si>
  <si>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</si>
  <si>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</si>
  <si>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</si>
  <si>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</si>
  <si>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</si>
  <si>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</si>
  <si>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</si>
  <si>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</si>
  <si>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</si>
  <si>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</si>
  <si>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</si>
  <si>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</si>
  <si>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</si>
  <si>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</si>
  <si>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</si>
  <si>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</si>
  <si>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</si>
  <si>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</si>
  <si>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</si>
  <si>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</si>
  <si>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</si>
  <si>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</si>
  <si>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</si>
  <si>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</si>
  <si>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</si>
  <si>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</si>
  <si>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</si>
  <si>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</si>
  <si>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</si>
  <si>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</si>
  <si>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</si>
  <si>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</si>
  <si>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</si>
  <si>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</si>
  <si>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</si>
  <si>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</si>
  <si>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</si>
  <si>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</si>
  <si>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</si>
  <si>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</si>
  <si>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</si>
  <si>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</si>
  <si>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</si>
  <si>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</si>
  <si>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</si>
  <si>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</si>
  <si>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</si>
  <si>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</si>
  <si>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</si>
  <si>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</si>
  <si>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</si>
  <si>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</si>
  <si>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</si>
  <si>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</si>
  <si>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</si>
  <si>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</si>
  <si>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</si>
  <si>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</si>
  <si>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</si>
  <si>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</si>
  <si>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</si>
  <si>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</si>
  <si>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</si>
  <si>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</si>
  <si>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</si>
  <si>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</si>
  <si>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</si>
  <si>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</si>
  <si>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</si>
  <si>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</si>
  <si>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</si>
  <si>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</si>
  <si>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</si>
  <si>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</si>
  <si>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</si>
  <si>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</si>
  <si>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</si>
  <si>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</si>
  <si>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</si>
  <si>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</si>
  <si>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</si>
  <si>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</si>
  <si>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</si>
  <si>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</si>
  <si>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</si>
  <si>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</si>
  <si>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</si>
  <si>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</si>
  <si>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</si>
  <si>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</si>
  <si>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</si>
  <si>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</si>
  <si>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</si>
  <si>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</si>
  <si>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</si>
  <si>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</si>
  <si>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</si>
  <si>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</si>
  <si>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</si>
  <si>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</si>
  <si>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</si>
  <si>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</si>
  <si>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</si>
  <si>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</si>
  <si>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</si>
  <si>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</si>
  <si>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</si>
  <si>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</si>
  <si>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</si>
  <si>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</si>
  <si>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</si>
  <si>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</si>
  <si>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</si>
  <si>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</si>
  <si>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</si>
  <si>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</si>
  <si>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</si>
  <si>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</si>
  <si>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</si>
  <si>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</si>
  <si>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</si>
  <si>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</si>
  <si>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</si>
  <si>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</si>
  <si>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</si>
  <si>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</si>
  <si>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</si>
  <si>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</si>
  <si>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</si>
  <si>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</si>
  <si>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</si>
  <si>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</si>
  <si>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</si>
  <si>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</si>
  <si>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</si>
  <si>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</si>
  <si>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</si>
  <si>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</si>
  <si>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</si>
  <si>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</si>
  <si>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</si>
  <si>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</si>
  <si>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</si>
  <si>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</si>
  <si>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</si>
  <si>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</si>
  <si>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</si>
  <si>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</si>
  <si>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</si>
  <si>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</si>
  <si>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</si>
  <si>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</si>
  <si>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</si>
  <si>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</si>
  <si>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</si>
  <si>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</si>
  <si>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</si>
  <si>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</si>
  <si>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</si>
  <si>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</si>
  <si>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</si>
  <si>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</si>
  <si>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</si>
  <si>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</si>
  <si>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</si>
  <si>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</si>
  <si>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</si>
  <si>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</si>
  <si>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</si>
  <si>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</si>
  <si>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</si>
  <si>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</si>
  <si>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</si>
  <si>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</si>
  <si>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</si>
  <si>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</si>
  <si>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</si>
  <si>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</si>
  <si>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</si>
  <si>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</si>
  <si>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</si>
  <si>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</si>
  <si>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</si>
  <si>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</si>
  <si>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</si>
  <si>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</si>
  <si>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</si>
  <si>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</si>
  <si>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</si>
  <si>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</si>
  <si>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</si>
  <si>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</si>
  <si>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</si>
  <si>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</si>
  <si>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</si>
  <si>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</si>
  <si>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</si>
  <si>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</si>
  <si>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</si>
  <si>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</si>
  <si>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</si>
  <si>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</si>
  <si>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</si>
  <si>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</si>
  <si>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</si>
  <si>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</si>
  <si>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</si>
  <si>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</si>
  <si>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</si>
  <si>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</si>
  <si>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</si>
  <si>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</si>
  <si>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</si>
  <si>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</si>
  <si>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</si>
  <si>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</si>
  <si>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</si>
  <si>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</si>
  <si>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</si>
  <si>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</si>
  <si>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</si>
  <si>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</si>
  <si>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</si>
  <si>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</si>
  <si>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</si>
  <si>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</si>
  <si>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</si>
  <si>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</si>
  <si>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</si>
  <si>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</si>
  <si>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</si>
  <si>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</si>
  <si>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</si>
  <si>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</si>
  <si>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</si>
  <si>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</si>
  <si>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</si>
  <si>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</si>
  <si>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</si>
  <si>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</si>
  <si>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</si>
  <si>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</si>
  <si>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</si>
  <si>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</si>
  <si>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</si>
  <si>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</si>
  <si>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</si>
  <si>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</si>
  <si>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</si>
  <si>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</si>
  <si>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</si>
  <si>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</si>
  <si>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</si>
  <si>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</si>
  <si>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</si>
  <si>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</si>
  <si>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</si>
  <si>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</si>
  <si>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</si>
  <si>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</si>
  <si>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</si>
  <si>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</si>
  <si>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</si>
  <si>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</si>
  <si>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</si>
  <si>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</si>
  <si>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</si>
  <si>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</si>
  <si>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</si>
  <si>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</si>
  <si>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</si>
  <si>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</si>
  <si>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</si>
  <si>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</si>
  <si>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</si>
  <si>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</si>
  <si>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</si>
  <si>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</si>
  <si>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</si>
  <si>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</si>
  <si>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</si>
  <si>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</si>
  <si>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</si>
  <si>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</si>
  <si>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</si>
  <si>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</si>
  <si>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</si>
  <si>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</si>
  <si>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</si>
  <si>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</si>
  <si>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</si>
  <si>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</si>
  <si>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</si>
  <si>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</si>
  <si>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</si>
  <si>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</si>
  <si>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</si>
  <si>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</si>
  <si>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</si>
  <si>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</si>
  <si>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</si>
  <si>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</si>
  <si>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</si>
  <si>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</si>
  <si>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</si>
  <si>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</si>
  <si>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</si>
  <si>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</si>
  <si>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</si>
  <si>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</si>
  <si>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</si>
  <si>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</si>
  <si>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</si>
  <si>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</si>
  <si>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</si>
  <si>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</si>
  <si>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</si>
  <si>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</si>
  <si>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</si>
  <si>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</si>
  <si>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</si>
  <si>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</si>
  <si>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</si>
  <si>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</si>
  <si>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</si>
  <si>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</si>
  <si>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</si>
  <si>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</si>
  <si>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</si>
  <si>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</si>
  <si>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</si>
  <si>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</si>
  <si>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</si>
  <si>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</si>
  <si>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</si>
  <si>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</si>
  <si>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</si>
  <si>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</si>
  <si>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</si>
  <si>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</si>
  <si>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</si>
  <si>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</si>
  <si>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</si>
  <si>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</si>
  <si>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</si>
  <si>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</si>
  <si>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</si>
  <si>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</si>
  <si>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</si>
  <si>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</si>
  <si>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</si>
  <si>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</si>
  <si>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</si>
  <si>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</si>
  <si>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</si>
  <si>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</si>
  <si>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</si>
  <si>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</si>
  <si>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</si>
  <si>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</si>
  <si>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</si>
  <si>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</si>
  <si>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</si>
  <si>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</si>
  <si>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</si>
  <si>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</si>
  <si>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</si>
  <si>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</si>
  <si>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</si>
  <si>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</si>
  <si>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</si>
  <si>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</si>
  <si>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</si>
  <si>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</si>
  <si>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</si>
  <si>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</si>
  <si>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</si>
  <si>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</si>
  <si>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</si>
  <si>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</si>
  <si>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</si>
  <si>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</si>
  <si>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</si>
  <si>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</si>
  <si>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</si>
  <si>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</si>
  <si>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</si>
  <si>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</si>
  <si>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</si>
  <si>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</si>
  <si>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</si>
  <si>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</si>
  <si>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</si>
  <si>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</si>
  <si>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</si>
  <si>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</si>
  <si>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</si>
  <si>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</si>
  <si>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</si>
  <si>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</si>
  <si>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</si>
  <si>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</si>
  <si>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</si>
  <si>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</si>
  <si>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</si>
  <si>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</si>
  <si>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</si>
  <si>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</si>
  <si>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</si>
  <si>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</si>
  <si>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</si>
  <si>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</si>
  <si>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</si>
  <si>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</si>
  <si>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</si>
  <si>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</si>
  <si>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</si>
  <si>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</si>
  <si>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</si>
  <si>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</si>
  <si>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</si>
  <si>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</si>
  <si>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</si>
  <si>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</si>
  <si>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</si>
  <si>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</si>
  <si>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</si>
  <si>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</si>
  <si>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</si>
  <si>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</si>
  <si>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</si>
  <si>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</si>
  <si>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</si>
  <si>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</si>
  <si>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</si>
  <si>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</si>
  <si>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</si>
  <si>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</si>
  <si>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</si>
  <si>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</si>
  <si>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</si>
  <si>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</si>
  <si>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</si>
  <si>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</si>
  <si>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</si>
  <si>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</si>
  <si>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</si>
  <si>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</si>
  <si>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</si>
  <si>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</si>
  <si>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</si>
  <si>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</si>
  <si>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</si>
  <si>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</si>
  <si>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</si>
  <si>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</si>
  <si>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</si>
  <si>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</si>
  <si>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</si>
  <si>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</si>
  <si>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</si>
  <si>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</si>
  <si>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</si>
  <si>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</si>
  <si>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</si>
  <si>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</si>
  <si>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</si>
  <si>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</si>
  <si>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</si>
  <si>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</si>
  <si>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</si>
  <si>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</si>
  <si>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</si>
  <si>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</si>
  <si>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</si>
  <si>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</si>
  <si>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</si>
  <si>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</si>
  <si>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</si>
  <si>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</si>
  <si>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</si>
  <si>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</si>
  <si>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</si>
  <si>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</si>
  <si>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</si>
  <si>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</si>
  <si>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</si>
  <si>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</si>
  <si>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</si>
  <si>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</si>
  <si>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</si>
  <si>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</si>
  <si>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</si>
  <si>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</si>
  <si>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</si>
  <si>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</si>
  <si>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</si>
  <si>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</si>
  <si>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</si>
  <si>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</si>
  <si>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</si>
  <si>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</si>
  <si>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</si>
  <si>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</si>
  <si>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</si>
  <si>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</si>
  <si>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</si>
  <si>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</si>
  <si>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</si>
  <si>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</si>
  <si>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</si>
  <si>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</si>
  <si>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</si>
  <si>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</si>
  <si>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</si>
  <si>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</si>
  <si>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</si>
  <si>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</si>
  <si>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</si>
  <si>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</si>
  <si>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</si>
  <si>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</si>
  <si>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</si>
  <si>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</si>
  <si>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</si>
  <si>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</si>
  <si>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</si>
  <si>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</si>
  <si>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</si>
  <si>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</si>
  <si>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</si>
  <si>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</si>
  <si>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</si>
  <si>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</si>
  <si>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</si>
  <si>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</si>
  <si>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</si>
  <si>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</si>
  <si>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</si>
  <si>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</si>
  <si>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</si>
  <si>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</si>
  <si>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</si>
  <si>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</si>
  <si>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</si>
  <si>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</si>
  <si>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</si>
  <si>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</si>
  <si>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</si>
  <si>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</si>
  <si>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</si>
  <si>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</si>
  <si>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</si>
  <si>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</si>
  <si>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</si>
  <si>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</si>
  <si>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</si>
  <si>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</si>
  <si>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</si>
  <si>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</si>
  <si>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</si>
  <si>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</si>
  <si>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</si>
  <si>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</si>
  <si>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</si>
  <si>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</si>
  <si>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</si>
  <si>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</si>
  <si>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</si>
  <si>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</si>
  <si>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</si>
  <si>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</si>
  <si>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</si>
  <si>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</si>
  <si>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</si>
  <si>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</si>
  <si>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</si>
  <si>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</si>
  <si>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</si>
  <si>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</si>
  <si>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</si>
  <si>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</si>
  <si>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</si>
  <si>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</si>
  <si>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</si>
  <si>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</si>
  <si>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</si>
  <si>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</si>
  <si>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</si>
  <si>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</si>
  <si>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</si>
  <si>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</si>
  <si>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</si>
  <si>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</si>
  <si>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</si>
  <si>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</si>
  <si>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</si>
  <si>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</si>
  <si>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</si>
  <si>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</si>
  <si>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</si>
  <si>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</si>
  <si>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</si>
  <si>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</si>
  <si>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</si>
  <si>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</si>
  <si>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</si>
  <si>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</si>
  <si>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</si>
  <si>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</si>
  <si>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</si>
  <si>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</si>
  <si>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</si>
  <si>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</si>
  <si>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</si>
  <si>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</si>
  <si>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</si>
  <si>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</si>
  <si>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</si>
  <si>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</si>
  <si>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</si>
  <si>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</si>
  <si>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</si>
  <si>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</si>
  <si>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</si>
  <si>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</si>
  <si>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</si>
  <si>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</si>
  <si>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</si>
  <si>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</si>
  <si>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</si>
  <si>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</si>
  <si>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</si>
  <si>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</si>
  <si>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</si>
  <si>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</si>
  <si>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</si>
  <si>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</si>
  <si>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</si>
  <si>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</si>
  <si>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</si>
  <si>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</si>
  <si>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</si>
  <si>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</si>
  <si>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</si>
  <si>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</si>
  <si>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</si>
  <si>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</si>
  <si>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</si>
  <si>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</si>
  <si>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</si>
  <si>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</si>
  <si>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</si>
  <si>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</si>
  <si>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</si>
  <si>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</si>
  <si>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</si>
  <si>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</si>
  <si>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</si>
  <si>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</si>
  <si>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</si>
  <si>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</si>
  <si>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</si>
  <si>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</si>
  <si>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</si>
  <si>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</si>
  <si>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</si>
  <si>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</si>
  <si>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</si>
  <si>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</si>
  <si>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</si>
  <si>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</si>
  <si>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</si>
  <si>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</si>
  <si>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</si>
  <si>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</si>
  <si>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</si>
  <si>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</si>
  <si>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</si>
  <si>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</si>
  <si>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</si>
  <si>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</si>
  <si>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</si>
  <si>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</si>
  <si>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</si>
  <si>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</si>
  <si>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</si>
  <si>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</si>
  <si>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</si>
  <si>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</si>
  <si>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</si>
  <si>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</si>
  <si>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</si>
  <si>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</si>
  <si>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</si>
  <si>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</si>
  <si>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</si>
  <si>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</si>
  <si>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</si>
  <si>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</si>
  <si>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</si>
  <si>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</si>
  <si>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</si>
  <si>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</si>
  <si>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</si>
  <si>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</si>
  <si>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</si>
  <si>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</si>
  <si>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</si>
  <si>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</si>
  <si>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</si>
  <si>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</si>
  <si>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</si>
  <si>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</si>
  <si>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</si>
  <si>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</si>
  <si>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</si>
  <si>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</si>
  <si>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</si>
  <si>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</si>
  <si>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</si>
  <si>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</si>
  <si>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</si>
  <si>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</si>
  <si>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</si>
  <si>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</si>
  <si>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</si>
  <si>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</si>
  <si>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</si>
  <si>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</si>
  <si>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</si>
  <si>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</si>
  <si>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</si>
  <si>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</si>
  <si>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</si>
  <si>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</si>
  <si>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</si>
  <si>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</si>
  <si>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</si>
  <si>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</si>
  <si>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</si>
  <si>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</si>
  <si>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</si>
  <si>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</si>
  <si>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</si>
  <si>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</si>
  <si>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</si>
  <si>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</si>
  <si>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</si>
  <si>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</si>
  <si>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</si>
  <si>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</si>
  <si>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</si>
  <si>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</si>
  <si>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</si>
  <si>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</si>
  <si>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</si>
  <si>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</si>
  <si>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</si>
  <si>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</si>
  <si>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</si>
  <si>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</si>
  <si>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</si>
  <si>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</si>
  <si>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</si>
  <si>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</si>
  <si>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</si>
  <si>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</si>
  <si>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</si>
  <si>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</si>
  <si>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</si>
  <si>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</si>
  <si>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</si>
  <si>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</si>
  <si>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</si>
  <si>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</si>
  <si>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</si>
  <si>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</si>
  <si>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</si>
  <si>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</si>
  <si>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</si>
  <si>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</si>
  <si>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</si>
  <si>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</si>
  <si>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</si>
  <si>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</si>
  <si>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</si>
  <si>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</si>
  <si>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</si>
  <si>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</si>
  <si>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</si>
  <si>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</si>
  <si>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</si>
  <si>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</si>
  <si>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</si>
  <si>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</si>
  <si>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</si>
  <si>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</si>
  <si>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</si>
  <si>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</si>
  <si>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</si>
  <si>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</si>
  <si>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</si>
  <si>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</si>
  <si>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</si>
  <si>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</si>
  <si>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</si>
  <si>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</si>
  <si>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</si>
  <si>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</si>
  <si>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</si>
  <si>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</si>
  <si>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</si>
  <si>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</si>
  <si>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</si>
  <si>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</si>
  <si>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</si>
  <si>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</si>
  <si>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</si>
  <si>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</si>
  <si>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</si>
  <si>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</si>
  <si>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</si>
  <si>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</si>
  <si>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</si>
  <si>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</si>
  <si>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</si>
  <si>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</si>
  <si>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</si>
  <si>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</si>
  <si>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</si>
  <si>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</si>
  <si>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</si>
  <si>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</si>
  <si>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</si>
  <si>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</si>
  <si>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</si>
  <si>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</si>
  <si>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</si>
  <si>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</si>
  <si>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</si>
  <si>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</si>
  <si>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</si>
  <si>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</si>
  <si>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</si>
  <si>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</si>
  <si>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</si>
  <si>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</si>
  <si>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</si>
  <si>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</si>
  <si>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</si>
  <si>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</si>
  <si>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</si>
  <si>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</si>
  <si>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</si>
  <si>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</si>
  <si>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</si>
  <si>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</si>
  <si>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</si>
  <si>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</si>
  <si>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</si>
  <si>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</si>
  <si>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</si>
  <si>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</si>
  <si>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</si>
  <si>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</si>
  <si>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</si>
  <si>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</si>
  <si>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</si>
  <si>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</si>
  <si>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</si>
  <si>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</si>
  <si>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</si>
  <si>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</si>
  <si>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</si>
  <si>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</si>
  <si>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</si>
  <si>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</si>
  <si>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</si>
  <si>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</si>
  <si>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</si>
  <si>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</si>
  <si>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</si>
  <si>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</si>
  <si>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</si>
  <si>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</si>
  <si>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</si>
  <si>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</si>
  <si>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</si>
  <si>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</si>
  <si>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</si>
  <si>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</si>
  <si>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</si>
  <si>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</si>
  <si>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</si>
  <si>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</si>
  <si>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</si>
  <si>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</si>
  <si>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</si>
  <si>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</si>
  <si>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</si>
  <si>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</si>
  <si>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</si>
  <si>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</si>
  <si>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</si>
  <si>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</si>
  <si>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</si>
  <si>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</si>
  <si>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</si>
  <si>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</si>
  <si>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</si>
  <si>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</si>
  <si>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</si>
  <si>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</si>
  <si>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</si>
  <si>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</si>
  <si>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</si>
  <si>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</si>
  <si>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</si>
  <si>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</si>
  <si>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</si>
  <si>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</si>
  <si>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</si>
  <si>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</si>
  <si>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</si>
  <si>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</si>
  <si>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</si>
  <si>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</si>
  <si>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</si>
  <si>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</si>
  <si>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</si>
  <si>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</si>
  <si>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</si>
  <si>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</si>
  <si>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</si>
  <si>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</si>
  <si>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</si>
  <si>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</si>
  <si>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</si>
  <si>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</si>
  <si>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</si>
  <si>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</si>
  <si>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</si>
  <si>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</si>
  <si>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</si>
  <si>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</si>
  <si>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</si>
  <si>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</si>
  <si>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</si>
  <si>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</si>
  <si>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</si>
  <si>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</si>
  <si>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</si>
  <si>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</si>
  <si>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</si>
  <si>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</si>
  <si>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</si>
  <si>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</si>
  <si>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</si>
  <si>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</si>
  <si>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</si>
  <si>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</si>
  <si>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</si>
  <si>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</si>
  <si>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</si>
  <si>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</si>
  <si>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</si>
  <si>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</si>
  <si>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</si>
  <si>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</si>
  <si>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</si>
  <si>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</si>
  <si>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</si>
  <si>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</si>
  <si>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</si>
  <si>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</si>
  <si>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</si>
  <si>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</si>
  <si>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</si>
  <si>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</si>
  <si>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</si>
  <si>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</si>
  <si>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</si>
  <si>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</si>
  <si>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</si>
  <si>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</si>
  <si>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</si>
  <si>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</si>
  <si>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</si>
  <si>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</si>
  <si>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</si>
  <si>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</si>
  <si>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</si>
  <si>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</si>
  <si>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</si>
  <si>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</si>
  <si>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</si>
  <si>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</si>
  <si>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</si>
  <si>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</si>
  <si>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</si>
  <si>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</si>
  <si>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</si>
  <si>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</si>
  <si>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</si>
  <si>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</si>
  <si>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</si>
  <si>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</si>
  <si>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</si>
  <si>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</si>
  <si>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</si>
  <si>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</si>
  <si>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</si>
  <si>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</si>
  <si>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</si>
  <si>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</si>
  <si>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</si>
  <si>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</si>
  <si>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</si>
  <si>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</si>
  <si>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</si>
  <si>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</si>
  <si>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</si>
  <si>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</si>
  <si>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</si>
  <si>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</si>
  <si>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</si>
  <si>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</si>
  <si>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</si>
  <si>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</si>
  <si>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</si>
  <si>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</si>
  <si>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</si>
  <si>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</si>
  <si>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</si>
  <si>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</si>
  <si>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</si>
  <si>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</si>
  <si>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</si>
  <si>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</si>
  <si>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</si>
  <si>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</si>
  <si>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</si>
  <si>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</si>
  <si>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</si>
  <si>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</si>
  <si>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</si>
  <si>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</si>
  <si>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</si>
  <si>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</si>
  <si>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</si>
  <si>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</si>
  <si>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</si>
  <si>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</si>
  <si>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</si>
  <si>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</si>
  <si>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</si>
  <si>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</si>
  <si>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</si>
  <si>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</si>
  <si>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</si>
  <si>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</si>
  <si>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</si>
  <si>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</si>
  <si>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</si>
  <si>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</si>
  <si>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</si>
  <si>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</si>
  <si>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</si>
  <si>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</si>
  <si>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</si>
  <si>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</si>
  <si>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</si>
  <si>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</si>
  <si>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</si>
  <si>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</si>
  <si>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</si>
  <si>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</si>
  <si>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</si>
  <si>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</si>
  <si>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</si>
  <si>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</si>
  <si>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</si>
  <si>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</si>
  <si>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</si>
  <si>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</si>
  <si>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</si>
  <si>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</si>
  <si>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</si>
  <si>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</si>
  <si>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</si>
  <si>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</si>
  <si>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</si>
  <si>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</si>
  <si>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</si>
  <si>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</si>
  <si>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</si>
  <si>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</si>
  <si>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</si>
  <si>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</si>
  <si>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</si>
  <si>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</si>
  <si>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</si>
  <si>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</si>
  <si>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</si>
  <si>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</si>
  <si>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</si>
  <si>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</si>
  <si>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</si>
  <si>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</si>
  <si>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</si>
  <si>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</si>
  <si>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</si>
  <si>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</si>
  <si>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</si>
  <si>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</si>
  <si>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</si>
  <si>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</si>
  <si>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</si>
  <si>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</si>
  <si>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</si>
  <si>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</si>
  <si>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</si>
  <si>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</si>
  <si>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</si>
  <si>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</si>
  <si>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</si>
  <si>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</si>
  <si>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</si>
  <si>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</si>
  <si>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</si>
  <si>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</si>
  <si>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</si>
  <si>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</si>
  <si>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</si>
  <si>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</si>
  <si>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</si>
  <si>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</si>
  <si>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</si>
  <si>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</si>
  <si>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</si>
  <si>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</si>
  <si>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</si>
  <si>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</si>
  <si>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</si>
  <si>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</si>
  <si>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</si>
  <si>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</si>
  <si>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</si>
  <si>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</si>
  <si>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</si>
  <si>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</si>
  <si>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</si>
  <si>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</si>
  <si>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</si>
  <si>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</si>
  <si>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</si>
  <si>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</si>
  <si>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</si>
  <si>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</si>
  <si>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</si>
  <si>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</si>
  <si>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</si>
  <si>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</si>
  <si>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</si>
  <si>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</si>
  <si>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</si>
  <si>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</si>
  <si>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</si>
  <si>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</si>
  <si>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</si>
  <si>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</si>
  <si>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</si>
  <si>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</si>
  <si>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</si>
  <si>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</si>
  <si>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</si>
  <si>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</si>
  <si>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</si>
  <si>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</si>
  <si>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</si>
  <si>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</si>
  <si>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</si>
  <si>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</si>
  <si>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</si>
  <si>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</si>
  <si>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</si>
  <si>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</si>
  <si>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</si>
  <si>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</si>
  <si>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</si>
  <si>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</si>
  <si>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</si>
  <si>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</si>
  <si>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</si>
  <si>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</si>
  <si>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</si>
  <si>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</si>
  <si>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</si>
  <si>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</si>
  <si>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</si>
  <si>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</si>
  <si>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</si>
  <si>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</si>
  <si>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</si>
  <si>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</si>
  <si>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</si>
  <si>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</si>
  <si>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</si>
  <si>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</si>
  <si>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</si>
  <si>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</si>
  <si>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</si>
  <si>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</si>
  <si>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</si>
  <si>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</si>
  <si>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</si>
  <si>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</si>
  <si>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</si>
  <si>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</si>
  <si>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</si>
  <si>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</si>
  <si>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</si>
  <si>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</si>
  <si>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</si>
  <si>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</si>
  <si>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</si>
  <si>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</si>
  <si>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</si>
  <si>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</si>
  <si>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</si>
  <si>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</si>
  <si>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</si>
  <si>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</si>
  <si>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</si>
  <si>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</si>
  <si>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</si>
  <si>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</si>
  <si>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</si>
  <si>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</si>
  <si>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</si>
  <si>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</si>
  <si>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</si>
  <si>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</si>
  <si>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</si>
  <si>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</si>
  <si>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</si>
  <si>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</si>
  <si>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</si>
  <si>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</si>
  <si>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</si>
  <si>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</si>
  <si>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</si>
  <si>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</si>
  <si>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</si>
  <si>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</si>
  <si>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</si>
  <si>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</si>
  <si>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</si>
  <si>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</si>
  <si>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</si>
  <si>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</si>
  <si>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</si>
  <si>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</si>
  <si>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</si>
  <si>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</si>
  <si>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</si>
  <si>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</si>
  <si>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</si>
  <si>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</si>
  <si>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</si>
  <si>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</si>
  <si>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</si>
  <si>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</si>
  <si>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</si>
  <si>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</si>
  <si>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</si>
  <si>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</si>
  <si>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</si>
  <si>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</si>
  <si>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</si>
  <si>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</si>
  <si>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</si>
  <si>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</si>
  <si>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</si>
  <si>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</si>
  <si>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</si>
  <si>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</si>
  <si>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</si>
  <si>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</si>
  <si>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</si>
  <si>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</si>
  <si>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</si>
  <si>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</si>
  <si>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</si>
  <si>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</si>
  <si>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</si>
  <si>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</si>
  <si>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</si>
  <si>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</si>
  <si>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</si>
  <si>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</si>
  <si>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</si>
  <si>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</si>
  <si>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</si>
  <si>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</si>
  <si>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</si>
  <si>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</si>
  <si>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</si>
  <si>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</si>
  <si>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</si>
  <si>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</si>
  <si>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</si>
  <si>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</si>
  <si>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</si>
  <si>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</si>
  <si>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</si>
  <si>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</si>
  <si>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</si>
  <si>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</si>
  <si>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</si>
  <si>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</si>
  <si>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</si>
  <si>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</si>
  <si>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</si>
  <si>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</si>
  <si>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</si>
  <si>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</si>
  <si>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</si>
  <si>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</si>
  <si>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</si>
  <si>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</si>
  <si>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</si>
  <si>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</si>
  <si>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</si>
  <si>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</si>
  <si>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</si>
  <si>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</si>
  <si>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</si>
  <si>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</si>
  <si>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</si>
  <si>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</si>
  <si>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</si>
  <si>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</si>
  <si>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</si>
  <si>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</si>
  <si>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</si>
  <si>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</si>
  <si>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</si>
  <si>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</si>
  <si>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</si>
  <si>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</si>
  <si>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</si>
  <si>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</si>
  <si>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</si>
  <si>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</si>
  <si>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</si>
  <si>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</si>
  <si>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</si>
  <si>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</si>
  <si>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</si>
  <si>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</si>
  <si>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</si>
  <si>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</si>
  <si>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</si>
  <si>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</si>
  <si>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</si>
  <si>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</si>
  <si>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</si>
  <si>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</si>
  <si>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</si>
  <si>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</si>
  <si>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</si>
  <si>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</si>
  <si>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</si>
  <si>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</si>
  <si>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</si>
  <si>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</si>
  <si>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</si>
  <si>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</si>
  <si>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</si>
  <si>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</si>
  <si>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</si>
  <si>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</si>
  <si>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</si>
  <si>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</si>
  <si>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</si>
  <si>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</si>
  <si>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</si>
  <si>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</si>
  <si>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</si>
  <si>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</si>
  <si>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</si>
  <si>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</si>
  <si>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</si>
  <si>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</si>
  <si>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</si>
  <si>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</si>
  <si>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</si>
  <si>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</si>
  <si>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</si>
  <si>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</si>
  <si>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</si>
  <si>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</si>
  <si>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</si>
  <si>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</si>
  <si>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</si>
  <si>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</si>
  <si>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</si>
  <si>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</si>
  <si>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</si>
  <si>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</si>
  <si>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</si>
  <si>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</si>
  <si>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</si>
  <si>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</si>
  <si>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</si>
  <si>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</si>
  <si>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</si>
  <si>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</si>
  <si>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</si>
  <si>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</si>
  <si>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</si>
  <si>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</si>
  <si>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</si>
  <si>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</si>
  <si>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</si>
  <si>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</si>
  <si>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</si>
  <si>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</si>
  <si>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</si>
  <si>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</si>
  <si>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</si>
  <si>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</si>
  <si>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</si>
  <si>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</si>
  <si>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</si>
  <si>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</si>
  <si>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</si>
  <si>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</si>
  <si>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</si>
  <si>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</si>
  <si>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</si>
  <si>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</si>
  <si>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</si>
  <si>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</si>
  <si>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</si>
  <si>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</si>
  <si>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</si>
  <si>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</si>
  <si>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</si>
  <si>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</si>
  <si>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</si>
  <si>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</si>
  <si>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</si>
  <si>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</si>
  <si>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</si>
  <si>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</si>
  <si>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</si>
  <si>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</si>
  <si>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</si>
  <si>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</si>
  <si>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</si>
  <si>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</si>
  <si>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</si>
  <si>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</si>
  <si>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</si>
  <si>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</si>
  <si>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</si>
  <si>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</si>
  <si>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</si>
  <si>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</si>
  <si>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</si>
  <si>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</si>
  <si>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</si>
  <si>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</si>
  <si>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</si>
  <si>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</si>
  <si>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</si>
  <si>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</si>
  <si>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</si>
  <si>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</si>
  <si>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</si>
  <si>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</si>
  <si>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</si>
  <si>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</si>
  <si>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</si>
  <si>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</si>
  <si>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</si>
  <si>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</si>
  <si>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</si>
  <si>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</si>
  <si>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</si>
  <si>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</si>
  <si>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</si>
  <si>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</si>
  <si>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</si>
  <si>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</si>
  <si>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</si>
  <si>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</si>
  <si>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</si>
  <si>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</si>
  <si>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</si>
  <si>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</si>
  <si>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</si>
  <si>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</si>
  <si>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</si>
  <si>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</si>
  <si>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</si>
  <si>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</si>
  <si>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</si>
  <si>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</si>
  <si>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</si>
  <si>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</si>
  <si>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</si>
  <si>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</si>
  <si>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</si>
  <si>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</si>
  <si>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</si>
  <si>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</si>
  <si>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</si>
  <si>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</si>
  <si>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</si>
  <si>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</si>
  <si>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</si>
  <si>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</si>
  <si>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</si>
  <si>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</si>
  <si>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</si>
  <si>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</si>
  <si>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</si>
  <si>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</si>
  <si>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</si>
  <si>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</si>
  <si>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</si>
  <si>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</si>
  <si>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</si>
  <si>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</si>
  <si>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</si>
  <si>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</si>
  <si>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</si>
  <si>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</si>
  <si>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</si>
  <si>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</si>
  <si>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</si>
  <si>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</si>
  <si>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</si>
  <si>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</si>
  <si>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</si>
  <si>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</si>
  <si>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</si>
  <si>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</si>
  <si>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</si>
  <si>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</si>
  <si>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</si>
  <si>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</si>
  <si>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</si>
  <si>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</si>
  <si>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</si>
  <si>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</si>
  <si>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</si>
  <si>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</si>
  <si>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</si>
  <si>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</si>
  <si>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</si>
  <si>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</si>
  <si>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</si>
  <si>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</si>
  <si>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</si>
  <si>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</si>
  <si>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</si>
  <si>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</si>
  <si>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</si>
  <si>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</si>
  <si>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</si>
  <si>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</si>
  <si>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</si>
  <si>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</si>
  <si>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</si>
  <si>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</si>
  <si>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</si>
  <si>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</si>
  <si>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</si>
  <si>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</si>
  <si>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</si>
  <si>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</si>
  <si>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</si>
  <si>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</si>
  <si>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</si>
  <si>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</si>
  <si>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</si>
  <si>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</si>
  <si>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</si>
  <si>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</si>
  <si>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</si>
  <si>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</si>
  <si>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</si>
  <si>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</si>
  <si>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</si>
  <si>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</si>
  <si>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</si>
  <si>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</si>
  <si>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</si>
  <si>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</si>
  <si>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</si>
  <si>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</si>
  <si>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</si>
  <si>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</si>
  <si>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</si>
  <si>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</si>
  <si>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</si>
  <si>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</si>
  <si>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</si>
  <si>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</si>
  <si>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</si>
  <si>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</si>
  <si>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</si>
  <si>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</si>
  <si>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</si>
  <si>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</si>
  <si>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</si>
  <si>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</si>
  <si>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</si>
  <si>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</si>
  <si>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</si>
  <si>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</si>
  <si>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</si>
  <si>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no pcm </t>
  </si>
  <si>
    <t>riy0929</t>
  </si>
  <si>
    <t xml:space="preserve">2025-11-15 14:47:39
</t>
  </si>
  <si>
    <t xml:space="preserve">at site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</si>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</sst>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 totalsRowShown="0" headerRowDxfId="157" dataDxfId="156" headerRowBorderDxfId="154" tableBorderDxfId="155" totalsRowBorderDxfId="153">
  <autoFilter ref="A1:CJ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313.67572592592478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45976.624151851851</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9.093981483601965E-3</v>
      </c>
      <c r="H4" s="111">
        <v>45976.608738425923</v>
      </c>
      <c r="I4" s="109" t="str">
        <f>IFERROR(VLOOKUP(D4,DB!A:F,6,0),"")</f>
        <v>SCECO</v>
      </c>
      <c r="J4" s="109" t="str">
        <f>IFERROR(VLOOKUP(D4,DB!A:G,7,0),"")</f>
        <v>Vandalized</v>
      </c>
      <c r="K4" s="113" t="s">
        <v>39027</v>
      </c>
      <c r="L4" s="114" t="str">
        <f>IFERROR(VLOOKUP(D4,DB!A:I,9,0),"")</f>
        <v>Latis</v>
      </c>
    </row>
    <row r="5" spans="1:15" ht="15" customHeight="1">
      <c r="A5" s="159" t="s">
        <v>39028</v>
      </c>
      <c r="B5" s="109" t="str">
        <f>IFERROR(VLOOKUP(D5,DB!A:K,11,0),"")</f>
        <v>R1</v>
      </c>
      <c r="C5" s="109">
        <v>2</v>
      </c>
      <c r="D5" s="109" t="s">
        <v>19511</v>
      </c>
      <c r="E5" s="110" t="s">
        <v>39026</v>
      </c>
      <c r="F5" s="111">
        <v>45976.615624999999</v>
      </c>
      <c r="G5" s="112">
        <f t="shared" ca="1" si="0"/>
        <v>8.5268518523662351E-3</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45976.624151851851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45976.624151851851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45976.624151851851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45976.624151851851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45976.624151851851</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45976.624151851851</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45976.624151851851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45976.624151851851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45976.624151851851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45976.624151851851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45976.624151851851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45976.624151851851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45976.624151851851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45976.624151851851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45976.624151851851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45976.624151851851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45976.624151851851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45976.624151851851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45976.624151851851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45976.624151851851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45976.624151851851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45976.624151851851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45976.624151851851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45976.624151851851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45976.624151851851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45976.624151851851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45976.624151851851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45976.624151851851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45976.624151851851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45976.624151851851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45976.624151851851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45976.624151851851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45976.624151851851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45976.624151851851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45976.624151851851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45976.624151851851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45976.624151851851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45976.624151851851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45976.624151851851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45976.624151851851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45976.624151851851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45976.624151851851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45976.624151851851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45976.624151851851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45976.624151851851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45976.624151851851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45976.624151851851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45976.624151851851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45976.624151851851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45976.624151851851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45976.624151851851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45976.624151851851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45976.624151851851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45976.624151851851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45976.624151851851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45976.624151851851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45976.624151851851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45976.624151851851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45976.624151851851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45976.624151851851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45976.624151851851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45976.624151851851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45976.624151851851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45976.624151851851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45976.624151851851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45976.624151851851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45976.624151851851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45976.624151851851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45976.624151851851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45976.624151851851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45976.624151851851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45976.624151851851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45976.624151851851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45976.624151851851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45976.624151851851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45976.624151851851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45976.624151851851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45976.624151851851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45976.624151851851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45976.624151851851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45976.624151851851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45976.624151851851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45976.624151851851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45976.624151851851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45976.624151851851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45976.624151851851</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
  <sheetViews>
    <sheetView tabSelected="1" workbookViewId="0">
      <selection activeCell="E9" sqref="E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151.62431388888945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0.18780925925966585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39114</v>
      </c>
      <c r="B5" s="18" t="str">
        <f>IFERROR(VLOOKUP(D5,DB!A:K,11,0),"")</f>
        <v>R2</v>
      </c>
      <c r="C5" s="18">
        <v>1</v>
      </c>
      <c r="D5" s="18" t="s">
        <v>39115</v>
      </c>
      <c r="E5" s="103" t="s">
        <v>39021</v>
      </c>
      <c r="F5" s="104"/>
      <c r="G5" s="105">
        <f ca="1">IFERROR(NOW()-F5,"-")</f>
        <v>45976.624151851851</v>
      </c>
      <c r="H5" s="157" t="s">
        <v>39116</v>
      </c>
      <c r="I5" s="18" t="str">
        <f>IFERROR(VLOOKUP(D5,DB!A:F,6,0),"")</f>
        <v>Generator-SG</v>
      </c>
      <c r="J5" s="18" t="str">
        <f>IFERROR(VLOOKUP(D5,DB!A:G,7,0),"")</f>
        <v>In progress</v>
      </c>
      <c r="K5" s="19" t="s">
        <v>39117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45976.624151851851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45976.624151851851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45976.624151851851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45976.624151851851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45976.624151851851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45976.624151851851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45976.624151851851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45976.624151851851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45976.624151851851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45976.624151851851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45976.624151851851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45976.624151851851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45976.624151851851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45976.624151851851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45976.624151851851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45976.624151851851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45976.624151851851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45976.624151851851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45976.624151851851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45976.624151851851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45976.624151851851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45976.624151851851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45976.624151851851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45976.624151851851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27"/>
      <c r="B30" s="128" t="str">
        <f>IFERROR(VLOOKUP(D30,DB!A:K,11,0),"")</f>
        <v/>
      </c>
      <c r="C30" s="128"/>
      <c r="D30" s="128"/>
      <c r="E30" s="129"/>
      <c r="F30" s="130"/>
      <c r="G30" s="131">
        <f ca="1">IFERROR(NOW()-F30,"-")</f>
        <v>45976.624151851851</v>
      </c>
      <c r="H30" s="130"/>
      <c r="I30" s="128" t="str">
        <f>IFERROR(VLOOKUP(D30,DB!A:F,6,0),"")</f>
        <v/>
      </c>
      <c r="J30" s="128" t="str">
        <f>IFERROR(VLOOKUP(D30,DB!A:G,7,0),"")</f>
        <v/>
      </c>
      <c r="K30" s="132"/>
      <c r="L30" s="128" t="str">
        <f>IFERROR(VLOOKUP(D30,DB!A:I,9,0),"")</f>
        <v/>
      </c>
      <c r="M30" s="128"/>
      <c r="N30" s="128"/>
      <c r="O30" s="128"/>
      <c r="P30" s="128"/>
      <c r="Q30" s="128"/>
      <c r="R30" s="128"/>
      <c r="S30" s="128"/>
      <c r="T30" s="128"/>
      <c r="U30" s="128"/>
      <c r="V30" s="128"/>
      <c r="W30" s="128"/>
      <c r="X30" s="128"/>
      <c r="Y30" s="128"/>
      <c r="Z30" s="128"/>
      <c r="AA30" s="128"/>
      <c r="AB30" s="128"/>
      <c r="AC30" s="128"/>
      <c r="AD30" s="128"/>
      <c r="AE30" s="128"/>
      <c r="AF30" s="128"/>
      <c r="AG30" s="128"/>
      <c r="AH30" s="128"/>
      <c r="AI30" s="128"/>
      <c r="AJ30" s="128"/>
      <c r="AK30" s="128"/>
      <c r="AL30" s="128"/>
      <c r="AM30" s="128"/>
      <c r="AN30" s="128"/>
      <c r="AO30" s="128"/>
      <c r="AP30" s="128"/>
      <c r="AQ30" s="128"/>
      <c r="AR30" s="128"/>
      <c r="AS30" s="128"/>
      <c r="AT30" s="128"/>
      <c r="AU30" s="128"/>
      <c r="AV30" s="128"/>
      <c r="AW30" s="128"/>
      <c r="AX30" s="128"/>
      <c r="AY30" s="128"/>
      <c r="AZ30" s="128"/>
      <c r="BA30" s="128"/>
      <c r="BB30" s="128"/>
      <c r="BC30" s="128"/>
      <c r="BD30" s="128"/>
      <c r="BE30" s="128"/>
      <c r="BF30" s="128"/>
      <c r="BG30" s="128"/>
      <c r="BH30" s="128"/>
      <c r="BI30" s="128"/>
      <c r="BJ30" s="128"/>
      <c r="BK30" s="128"/>
      <c r="BL30" s="128"/>
      <c r="BM30" s="128"/>
      <c r="BN30" s="128"/>
      <c r="BO30" s="128"/>
      <c r="BP30" s="128"/>
      <c r="BQ30" s="128"/>
      <c r="BR30" s="128"/>
      <c r="BS30" s="128"/>
      <c r="BT30" s="128"/>
      <c r="BU30" s="128"/>
      <c r="BV30" s="128"/>
      <c r="BW30" s="128"/>
      <c r="BX30" s="128"/>
      <c r="BY30" s="128"/>
      <c r="BZ30" s="128"/>
      <c r="CA30" s="128"/>
      <c r="CB30" s="128"/>
      <c r="CC30" s="128"/>
      <c r="CD30" s="128"/>
      <c r="CE30" s="128"/>
      <c r="CF30" s="128"/>
      <c r="CG30" s="128"/>
      <c r="CH30" s="128"/>
      <c r="CI30" s="128"/>
      <c r="CJ30" s="133"/>
    </row>
  </sheetData>
  <dataValidations count="2">
    <dataValidation allowBlank="1" showInputMessage="1" showErrorMessage="1" sqref="E1" xr:uid="{4D935161-CDD3-4592-B877-3FB59C99E142}"/>
    <dataValidation type="list" allowBlank="1" showInputMessage="1" showErrorMessage="1" sqref="E3:E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45976.624151851851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45976.624151851851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45976.624151851851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45976.624151851851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45976.624151851851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45976.624151851851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45976.624151851851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45976.624151851851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45976.624151851851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45976.624151851851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45976.624151851851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45976.624151851851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45976.624151851851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45976.624151851851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45976.624151851851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45976.624151851851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45976.624151851851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45976.624151851851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45976.624151851851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45976.624151851851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45976.624151851851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45976.624151851851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45976.624151851851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45976.624151851851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45976.624151851851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45976.624151851851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45976.624151851851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45976.624151851851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45976.624151851851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45976.624151851851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45976.624151851851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45976.624151851851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45976.624151851851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45976.624151851851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45976.624151851851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45976.624151851851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45976.624151851851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45976.624151851851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45976.624151851851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45976.624151851851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45976.624151851851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45976.624151851851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45976.624151851851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45976.624151851851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45976.624151851851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45976.624151851851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45976.624151851851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45976.624151851851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45976.624151851851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45976.624151851851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45976.624151851851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45976.624151851851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45976.624151851851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45976.624151851851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45976.624151851851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45976.624151851851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45976.624151851851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45976.624151851851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45976.624151851851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45976.624151851851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45976.624151851851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45976.624151851851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45976.624151851851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45976.624151851851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45976.624151851851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45976.624151851851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45976.624151851851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45976.624151851851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45976.624151851851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45976.624151851851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45976.624151851851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45976.624151851851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45976.624151851851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45976.624151851851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45976.624151851851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45976.624151851851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45976.624151851851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45976.624151851851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45976.624151851851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45976.624151851851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45976.624151851851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45976.624151851851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45976.624151851851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45976.624151851851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45976.624151851851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45976.624151851851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45976.624151851851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45976.624151851851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45976.624151851851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45976.624151851851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45976.624151851851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45976.624151851851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45976.624151851851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45976.624151851851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45976.624151851851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45976.624151851851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45976.624151851851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45976.624151851851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45976.624151851851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45976.624151851851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45976.624151851851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45976.624151851851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45976.624151851851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45976.624151851851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45976.624151851851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45976.624151851851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45976.624151851851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45976.624151851851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45976.624151851851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45976.624151851851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45976.624151851851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45976.624151851851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45976.624151851851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45976.624151851851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45976.624151851851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45976.624151851851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45976.624151851851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45976.624151851851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45976.624151851851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45976.624151851851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45976.624151851851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45976.624151851851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45976.624151851851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45976.624151851851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45976.624151851851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45976.624151851851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45976.624151851851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45976.624151851851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45976.624151851851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45976.624151851851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45976.624151851851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45976.624151851851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45976.624151851851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45976.624151851851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45976.624151851851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45976.624151851851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45976.624151851851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45976.624151851851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45976.624151851851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45976.624151851851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45976.624151851851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45976.624151851851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45976.624151851851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45976.624151851851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45976.624151851851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45976.624151851851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45976.624151851851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45976.624151851851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45976.624151851851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45976.624151851851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45976.624151851851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45976.624151851851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45976.624151851851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45976.624151851851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45976.624151851851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45976.624151851851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45976.624151851851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45976.624151851851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45976.624151851851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45976.624151851851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45976.624151851851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45976.624151851851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45976.624151851851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45976.624151851851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45976.624151851851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45976.624151851851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45976.624151851851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45976.624151851851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45976.624151851851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45976.624151851851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45976.624151851851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45976.624151851851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45976.624151851851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45976.624151851851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45976.624151851851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45976.624151851851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45976.624151851851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45976.624151851851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45976.624151851851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45976.624151851851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45976.624151851851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45976.624151851851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45976.624151851851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45976.624151851851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45976.624151851851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45976.624151851851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45976.624151851851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45976.624151851851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45976.624151851851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45976.624151851851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45976.624151851851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45976.624151851851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45976.624151851851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45976.624151851851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45976.624151851851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45976.624151851851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45976.624151851851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45976.624151851851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45976.624151851851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45976.624151851851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45976.624151851851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45976.624151851851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45976.624151851851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45976.624151851851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45976.624151851851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45976.624151851851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45976.624151851851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45976.624151851851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45976.624151851851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45976.624151851851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45976.624151851851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45976.624151851851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45976.624151851851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45976.624151851851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45976.624151851851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45976.624151851851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45976.624151851851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45976.624151851851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45976.624151851851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45976.624151851851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45976.624151851851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45976.624151851851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45976.624151851851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45976.624151851851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45976.624151851851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45976.624151851851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45976.624151851851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45976.624151851851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45976.624151851851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45976.624151851851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45976.624151851851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45976.624151851851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45976.624151851851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45976.624151851851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45976.624151851851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45976.624151851851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45976.624151851851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45976.624151851851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45976.624151851851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45976.624151851851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45976.624151851851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45976.624151851851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45976.624151851851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45976.624151851851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45976.624151851851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45976.624151851851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45976.624151851851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45976.624151851851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45976.624151851851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45976.624151851851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45976.624151851851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45976.624151851851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45976.624151851851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45976.624151851851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45976.624151851851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45976.624151851851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45976.624151851851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45976.624151851851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45976.624151851851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45976.624151851851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45976.624151851851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45976.624151851851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45976.624151851851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45976.624151851851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45976.624151851851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45976.624151851851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45976.624151851851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45976.624151851851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45976.624151851851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45976.624151851851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45976.624151851851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45976.624151851851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45976.624151851851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45976.624151851851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45976.624151851851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45976.624151851851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45976.624151851851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45976.624151851851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45976.624151851851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45976.624151851851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45976.624151851851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45976.624151851851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45976.624151851851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45976.624151851851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45976.624151851851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45976.624151851851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45976.624151851851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45976.624151851851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45976.624151851851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45976.624151851851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45976.624151851851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45976.624151851851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45976.624151851851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45976.624151851851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45976.624151851851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45976.624151851851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45976.624151851851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45976.624151851851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45976.624151851851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45976.624151851851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45976.624151851851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45976.624151851851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45976.624151851851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45976.624151851851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45976.624151851851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45976.624151851851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45976.624151851851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45976.624151851851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45976.624151851851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45976.624151851851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45976.624151851851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45976.624151851851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45976.624151851851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45976.624151851851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45976.624151851851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45976.624151851851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45976.624151851851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45976.624151851851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45976.624151851851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45976.624151851851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45976.624151851851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45976.624151851851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45976.624151851851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45976.624151851851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45976.624151851851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45976.624151851851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45976.624151851851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45976.624151851851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45976.624151851851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45976.624151851851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45976.624151851851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45976.624151851851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45976.624151851851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45976.624151851851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45976.624151851851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45976.624151851851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45976.624151851851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45976.624151851851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45976.624151851851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45976.624151851851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45976.624151851851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45976.624151851851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45976.624151851851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45976.624151851851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45976.624151851851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45976.624151851851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45976.624151851851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45976.624151851851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45976.624151851851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45976.624151851851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45976.624151851851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45976.624151851851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45976.624151851851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45976.624151851851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45976.624151851851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45976.624151851851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45976.624151851851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45976.624151851851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45976.624151851851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45976.624151851851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45976.624151851851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45976.624151851851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45976.624151851851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45976.624151851851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45976.624151851851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45976.624151851851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45976.624151851851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45976.624151851851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45976.624151851851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45976.624151851851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45976.624151851851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45976.624151851851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45976.624151851851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45976.624151851851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45976.624151851851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45976.624151851851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45976.624151851851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45976.624151851851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45976.624151851851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45976.624151851851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45976.624151851851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45976.624151851851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45976.624151851851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45976.624151851851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45976.624151851851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45976.624151851851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45976.624151851851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45976.624151851851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45976.624151851851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45976.624151851851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45976.624151851851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45976.624151851851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45976.624151851851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45976.624151851851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45976.624151851851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45976.624151851851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45976.624151851851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45976.624151851851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45976.624151851851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45976.624151851851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45976.624151851851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45976.624151851851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45976.624151851851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45976.624151851851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45976.624151851851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45976.624151851851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45976.624151851851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45976.624151851851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45976.624151851851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45976.624151851851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45976.624151851851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45976.624151851851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45976.624151851851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45976.624151851851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45976.624151851851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45976.624151851851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45976.624151851851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45976.624151851851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45976.624151851851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45976.624151851851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45976.624151851851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45976.624151851851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45976.624151851851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45976.624151851851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45976.624151851851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45976.624151851851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45976.624151851851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45976.624151851851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45976.624151851851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45976.624151851851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45976.624151851851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45976.624151851851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45976.624151851851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45976.624151851851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45976.624151851851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45976.624151851851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45976.624151851851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45976.624151851851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45976.624151851851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45976.624151851851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45976.624151851851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45976.624151851851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45976.624151851851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45976.624151851851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45976.624151851851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45976.624151851851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45976.624151851851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45976.624151851851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45976.624151851851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45976.624151851851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45976.624151851851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45976.624151851851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45976.624151851851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45976.624151851851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45976.624151851851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45976.624151851851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45976.624151851851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45976.624151851851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45976.624151851851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45976.624151851851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45976.624151851851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45976.624151851851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45976.624151851851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45976.624151851851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45976.624151851851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45976.624151851851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45976.624151851851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45976.624151851851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45976.624151851851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45976.624151851851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45976.624151851851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45976.624151851851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45976.624151851851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45976.624151851851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45976.624151851851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45976.624151851851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45976.624151851851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45976.624151851851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45976.624151851851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45976.624151851851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45976.624151851851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45976.624151851851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45976.624151851851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45976.624151851851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45976.624151851851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45976.624151851851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45976.624151851851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45976.624151851851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45976.624151851851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45976.624151851851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45976.624151851851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45976.624151851851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45976.624151851851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45976.624151851851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45976.624151851851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45976.624151851851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45976.624151851851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45976.624151851851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45976.624151851851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45976.624151851851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45976.624151851851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45976.624151851851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45976.624151851851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45976.624151851851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45976.624151851851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45976.624151851851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45976.624151851851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45976.624151851851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45976.624151851851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45976.624151851851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45976.624151851851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45976.624151851851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45976.624151851851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45976.624151851851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45976.624151851851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45976.624151851851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45976.624151851851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45976.624151851851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45976.624151851851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45976.624151851851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45976.624151851851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45976.624151851851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45976.624151851851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45976.624151851851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45976.624151851851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45976.624151851851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45976.624151851851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45976.624151851851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45976.624151851851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45976.624151851851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45976.624151851851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45976.624151851851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45976.624151851851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45976.624151851851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45976.624151851851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45976.624151851851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45976.624151851851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45976.624151851851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45976.624151851851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45976.624151851851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45976.624151851851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45976.624151851851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45976.624151851851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45976.624151851851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45976.624151851851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45976.624151851851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45976.624151851851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45976.624151851851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45976.624151851851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45976.624151851851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45976.624151851851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45976.624151851851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45976.624151851851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45976.624151851851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45976.624151851851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45976.624151851851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45976.624151851851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45976.624151851851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45976.624151851851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45976.624151851851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45976.624151851851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45976.624151851851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45976.624151851851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45976.624151851851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45976.624151851851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45976.624151851851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45976.624151851851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45976.624151851851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45976.624151851851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45976.624151851851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45976.624151851851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45976.624151851851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45976.624151851851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45976.624151851851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45976.624151851851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45976.624151851851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45976.624151851851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45976.624151851851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45976.624151851851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45976.624151851851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45976.624151851851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45976.624151851851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45976.624151851851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45976.624151851851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45976.624151851851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45976.624151851851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45976.624151851851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45976.624151851851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45976.624151851851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45976.624151851851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45976.624151851851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45976.624151851851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45976.624151851851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45976.624151851851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45976.624151851851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45976.624151851851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45976.624151851851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45976.624151851851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45976.624151851851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45976.624151851851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45976.624151851851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45976.624151851851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45976.624151851851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45976.624151851851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45976.624151851851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45976.624151851851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45976.624151851851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45976.624151851851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45976.624151851851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45976.624151851851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45976.624151851851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45976.624151851851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45976.624151851851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45976.624151851851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45976.624151851851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45976.624151851851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45976.624151851851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45976.624151851851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45976.624151851851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45976.624151851851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45976.624151851851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45976.624151851851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45976.624151851851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45976.624151851851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45976.624151851851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45976.624151851851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45976.624151851851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45976.624151851851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45976.624151851851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45976.624151851851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45976.624151851851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45976.624151851851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45976.624151851851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45976.624151851851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45976.624151851851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45976.624151851851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45976.624151851851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45976.624151851851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45976.624151851851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45976.624151851851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45976.624151851851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45976.624151851851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45976.624151851851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45976.624151851851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45976.624151851851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45976.624151851851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45976.624151851851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45976.624151851851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45976.624151851851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45976.624151851851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45976.624151851851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45976.624151851851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45976.624151851851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45976.624151851851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45976.624151851851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45976.624151851851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45976.624151851851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45976.624151851851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45976.624151851851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45976.624151851851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45976.624151851851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45976.624151851851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45976.624151851851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45976.624151851851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45976.624151851851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45976.624151851851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45976.624151851851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45976.624151851851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45976.624151851851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45976.624151851851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45976.624151851851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45976.624151851851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45976.624151851851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45976.624151851851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45976.624151851851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45976.624151851851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45976.624151851851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45976.624151851851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45976.624151851851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45976.624151851851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45976.624151851851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45976.624151851851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45976.624151851851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45976.624151851851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45976.624151851851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45976.624151851851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45976.624151851851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45976.624151851851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45976.624151851851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45976.624151851851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45976.624151851851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45976.624151851851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45976.624151851851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45976.624151851851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45976.624151851851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45976.624151851851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45976.624151851851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45976.624151851851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45976.624151851851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45976.624151851851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45976.624151851851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45976.624151851851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45976.624151851851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45976.624151851851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45976.624151851851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45976.624151851851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45976.624151851851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45976.624151851851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45976.624151851851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45976.624151851851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45976.624151851851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45976.624151851851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45976.624151851851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45976.624151851851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45976.624151851851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45976.624151851851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45976.624151851851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45976.624151851851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45976.624151851851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45976.624151851851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45976.624151851851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45976.624151851851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45976.624151851851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45976.624151851851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45976.624151851851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45976.624151851851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45976.624151851851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45976.624151851851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45976.624151851851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45976.624151851851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45976.624151851851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45976.624151851851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45976.624151851851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45976.624151851851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45976.624151851851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45976.624151851851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45976.624151851851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45976.624151851851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45976.624151851851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45976.624151851851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45976.624151851851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45976.624151851851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45976.624151851851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45976.624151851851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45976.624151851851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45976.624151851851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45976.624151851851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45976.624151851851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45976.624151851851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45976.624151851851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45976.624151851851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45976.624151851851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45976.624151851851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45976.624151851851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45976.624151851851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45976.624151851851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45976.624151851851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45976.624151851851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45976.624151851851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45976.624151851851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45976.624151851851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45976.624151851851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45976.624151851851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45976.624151851851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45976.624151851851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45976.624151851851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45976.624151851851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45976.624151851851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45976.624151851851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45976.624151851851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45976.624151851851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45976.624151851851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45976.624151851851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45976.624151851851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45976.624151851851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45976.624151851851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45976.624151851851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45976.624151851851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45976.624151851851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45976.624151851851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45976.624151851851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45976.624151851851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45976.624151851851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45976.624151851851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45976.624151851851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45976.624151851851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45976.624151851851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45976.624151851851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45976.624151851851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45976.624151851851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45976.624151851851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45976.624151851851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45976.624151851851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45976.624151851851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45976.624151851851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45976.624151851851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45976.624151851851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45976.624151851851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45976.624151851851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45976.624151851851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45976.624151851851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45976.624151851851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45976.624151851851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45976.624151851851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45976.624151851851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45976.624151851851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45976.624151851851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45976.624151851851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45976.624151851851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45976.624151851851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45976.624151851851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45976.624151851851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45976.624151851851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45976.624151851851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45976.624151851851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45976.624151851851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45976.624151851851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45976.624151851851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45976.624151851851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45976.624151851851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45976.624151851851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45976.624151851851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45976.624151851851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45976.624151851851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45976.624151851851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45976.624151851851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45976.624151851851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45976.624151851851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45976.624151851851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45976.624151851851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45976.624151851851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45976.624151851851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45976.624151851851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45976.624151851851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45976.624151851851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45976.624151851851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45976.624151851851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45976.624151851851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45976.624151851851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45976.624151851851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45976.624151851851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45976.624151851851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45976.624151851851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45976.624151851851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45976.624151851851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45976.624151851851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45976.624151851851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45976.624151851851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45976.624151851851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45976.624151851851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45976.624151851851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45976.624151851851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45976.624151851851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45976.624151851851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45976.624151851851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45976.624151851851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45976.624151851851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45976.624151851851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45976.624151851851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45976.624151851851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45976.624151851851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45976.624151851851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45976.624151851851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45976.624151851851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45976.624151851851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45976.624151851851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45976.624151851851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45976.624151851851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45976.624151851851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45976.624151851851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45976.624151851851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45976.624151851851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45976.624151851851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45976.624151851851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45976.624151851851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45976.624151851851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45976.624151851851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45976.624151851851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45976.624151851851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45976.624151851851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45976.624151851851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45976.624151851851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45976.624151851851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45976.624151851851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45976.624151851851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45976.624151851851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45976.624151851851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45976.624151851851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45976.624151851851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45976.624151851851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45976.624151851851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45976.624151851851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45976.624151851851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45976.624151851851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45976.624151851851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45976.624151851851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45976.624151851851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45976.624151851851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45976.624151851851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45976.624151851851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45976.624151851851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45976.624151851851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45976.624151851851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45976.624151851851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45976.624151851851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45976.624151851851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45976.624151851851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45976.624151851851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45976.624151851851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45976.624151851851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45976.624151851851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45976.624151851851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45976.624151851851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45976.624151851851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45976.624151851851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45976.624151851851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45976.624151851851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45976.624151851851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45976.624151851851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45976.624151851851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45976.624151851851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45976.624151851851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45976.624151851851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45976.624151851851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45976.624151851851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45976.624151851851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45976.624151851851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45976.624151851851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45976.624151851851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45976.624151851851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45976.624151851851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45976.624151851851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45976.624151851851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45976.624151851851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45976.624151851851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45976.624151851851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45976.624151851851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45976.624151851851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45976.624151851851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45976.624151851851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45976.624151851851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45976.624151851851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45976.624151851851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45976.624151851851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45976.624151851851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45976.624151851851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45976.624151851851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45976.624151851851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45976.624151851851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45976.624151851851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45976.624151851851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45976.624151851851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45976.624151851851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45976.624151851851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45976.624151851851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45976.624151851851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45976.624151851851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45976.624151851851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45976.624151851851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45976.624151851851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45976.624151851851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45976.624151851851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45976.624151851851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45976.624151851851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45976.624151851851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45976.624151851851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45976.624151851851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45976.624151851851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45976.624151851851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45976.624151851851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45976.624151851851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45976.624151851851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45976.624151851851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45976.624151851851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45976.624151851851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45976.624151851851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45976.624151851851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45976.624151851851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45976.624151851851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45976.624151851851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45976.624151851851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45976.624151851851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45976.624151851851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45976.624151851851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45976.624151851851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45976.624151851851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45976.624151851851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45976.624151851851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45976.624151851851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45976.624151851851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45976.624151851851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45976.624151851851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45976.624151851851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45976.624151851851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45976.624151851851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273.14343425925472</v>
      </c>
      <c r="H2" s="96">
        <v>45703.474768518521</v>
      </c>
      <c r="I2" s="96" t="str">
        <f>IFERROR(VLOOKUP(D2,DB!A:F,6,0),"")</f>
        <v>SCECO</v>
      </c>
      <c r="J2" s="96" t="str">
        <f>IFERROR(VLOOKUP(D2,DB!A:G,7,0),"")</f>
        <v>Dead</v>
      </c>
      <c r="K2" s="98" t="s">
        <v>39119</v>
      </c>
      <c r="L2" s="92" t="str">
        <f>IFERROR(VLOOKUP(D2,DB!A:I,9,0),"")</f>
        <v>Latis</v>
      </c>
    </row>
    <row r="3" spans="1:16" ht="28.5" customHeight="1">
      <c r="A3" s="135" t="s">
        <v>39120</v>
      </c>
      <c r="B3" s="135" t="str">
        <f>IFERROR(VLOOKUP(D3,DB!A:K,11,0),"")</f>
        <v>R4</v>
      </c>
      <c r="C3" s="94">
        <v>2</v>
      </c>
      <c r="D3" s="92" t="s">
        <v>39121</v>
      </c>
      <c r="E3" s="95" t="s">
        <v>39021</v>
      </c>
      <c r="F3" s="96">
        <v>45976.452013888891</v>
      </c>
      <c r="G3" s="97">
        <f ca="1">IFERROR(NOW()-F3,"")</f>
        <v>0.1721379629598232</v>
      </c>
      <c r="H3" s="96">
        <v>45976.444687499999</v>
      </c>
      <c r="I3" s="135" t="str">
        <f>IFERROR(VLOOKUP(D3,DB!A:F,6,0),"")</f>
        <v>SCECO</v>
      </c>
      <c r="J3" s="135" t="str">
        <f>IFERROR(VLOOKUP(D3,DB!A:G,7,0),"")</f>
        <v>Dead</v>
      </c>
      <c r="K3" s="98" t="s">
        <v>39122</v>
      </c>
      <c r="L3" s="92" t="str">
        <f>IFERROR(VLOOKUP(D3,DB!A:I,9,0),"")</f>
        <v>Latis</v>
      </c>
    </row>
    <row r="4" spans="1:16" ht="15" customHeight="1">
      <c r="A4" s="135"/>
      <c r="B4" s="135" t="str">
        <f>IFERROR(VLOOKUP(D4,DB!A:K,11,0),"")</f>
        <v/>
      </c>
      <c r="C4" s="94"/>
      <c r="D4" s="92"/>
      <c r="E4" s="95"/>
      <c r="F4" s="96"/>
      <c r="G4" s="97">
        <f ca="1">IFERROR(NOW()-F4,"")</f>
        <v>45976.624151851851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45976.624151851851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45976.624151851851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45976.624151851851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45976.624151851851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45976.624151851851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45976.624151851851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45976.624151851851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45976.624151851851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45976.624151851851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45976.624151851851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45976.624151851851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45976.624151851851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45976.624151851851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45976.624151851851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45976.624151851851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45976.624151851851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45976.624151851851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45976.624151851851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45976.624151851851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45976.624151851851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45976.624151851851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45976.624151851851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45976.624151851851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45976.624151851851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45976.624151851851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45976.624151851851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45976.624151851851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45976.624151851851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45976.624151851851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45976.624151851851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45976.624151851851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45976.624151851851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45976.624151851851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45976.624151851851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45976.624151851851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45976.624151851851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45976.624151851851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45976.624151851851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45976.624151851851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45976.624151851851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45976.624151851851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45976.624151851851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45976.624151851851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45976.624151851851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45976.624151851851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45976.624151851851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45976.624151851851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45976.624151851851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45976.624151851851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45976.624151851851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45976.624151851851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45976.624151851851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45976.624151851851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45976.624151851851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45976.624151851851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45976.624151851851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45976.624151851851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45976.624151851851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45976.624151851851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45976.624151851851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45976.624151851851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45976.624151851851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45976.624151851851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45976.624151851851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45976.624151851851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45976.624151851851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45976.624151851851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45976.624151851851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45976.624151851851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45976.624151851851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45976.624151851851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45976.624151851851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45976.624151851851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45976.624151851851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45976.624151851851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45976.624151851851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45976.624151851851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45976.624151851851</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45976.624151851851</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45976.624151851851</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45976.624151851851</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45976.624151851851</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45976.624151851851</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45976.624151851851</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45976.624151851851</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45976.624151851851</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45976.624151851851</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84.7920916666626</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50.435274537034275</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27.963040740738506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5" ca="1" si="2">IFERROR(NOW()-F6,"")</f>
        <v>45976.624151851851</v>
      </c>
      <c r="H6" s="125">
        <v>45976.204270833332</v>
      </c>
      <c r="I6" s="124" t="str">
        <f>IFERROR(VLOOKUP(D6,DB!A:F,6,0),"")</f>
        <v>SCECO</v>
      </c>
      <c r="J6" s="124" t="str">
        <f>IFERROR(VLOOKUP(D6,DB!A:G,7,0),"")</f>
        <v>No BB Design</v>
      </c>
      <c r="K6" s="124" t="s">
        <v>39132</v>
      </c>
      <c r="L6" s="124" t="str">
        <f>IFERROR(VLOOKUP(D6,DB!A:I,9,0),"")</f>
        <v>Latis</v>
      </c>
    </row>
    <row r="7" spans="1:13">
      <c r="A7" s="124"/>
      <c r="B7" s="124" t="str">
        <f>IFERROR(VLOOKUP(D7,DB!A:K,11,0),"")</f>
        <v/>
      </c>
      <c r="C7" s="124"/>
      <c r="D7" s="156"/>
      <c r="E7" s="124"/>
      <c r="F7" s="124"/>
      <c r="G7" s="126">
        <f t="shared" ca="1" si="2"/>
        <v>45976.624151851851</v>
      </c>
      <c r="H7" s="125"/>
      <c r="I7" s="124" t="str">
        <f>IFERROR(VLOOKUP(D7,DB!A:F,6,0),"")</f>
        <v/>
      </c>
      <c r="J7" s="124" t="str">
        <f>IFERROR(VLOOKUP(D7,DB!A:G,7,0),"")</f>
        <v/>
      </c>
      <c r="K7" s="124"/>
      <c r="L7" s="124" t="str">
        <f>IFERROR(VLOOKUP(D7,DB!A:I,9,0),"")</f>
        <v/>
      </c>
    </row>
    <row r="8" spans="1:13">
      <c r="A8" s="124"/>
      <c r="B8" s="124" t="str">
        <f>IFERROR(VLOOKUP(D8,DB!A:K,11,0),"")</f>
        <v/>
      </c>
      <c r="C8" s="124"/>
      <c r="D8" s="158"/>
      <c r="E8" s="124"/>
      <c r="F8" s="124"/>
      <c r="G8" s="126">
        <f t="shared" ca="1" si="2"/>
        <v>45976.624151851851</v>
      </c>
      <c r="H8" s="125"/>
      <c r="I8" s="124" t="str">
        <f>IFERROR(VLOOKUP(D8,DB!A:F,6,0),"")</f>
        <v/>
      </c>
      <c r="J8" s="124" t="str">
        <f>IFERROR(VLOOKUP(D8,DB!A:G,7,0),"")</f>
        <v/>
      </c>
      <c r="K8" s="124"/>
      <c r="L8" s="124" t="str">
        <f>IFERROR(VLOOKUP(D8,DB!A:I,9,0),"")</f>
        <v/>
      </c>
    </row>
    <row r="9" spans="1:13">
      <c r="A9" s="124"/>
      <c r="B9" s="124" t="str">
        <f>IFERROR(VLOOKUP(D9,DB!A:K,11,0),"")</f>
        <v>R4</v>
      </c>
      <c r="C9" s="124"/>
      <c r="D9" s="124" t="s">
        <v>31994</v>
      </c>
      <c r="E9" s="124"/>
      <c r="F9" s="124"/>
      <c r="G9" s="126">
        <f t="shared" ca="1" si="2"/>
        <v>45976.624151851851</v>
      </c>
      <c r="H9" s="125"/>
      <c r="I9" s="124" t="str">
        <f>IFERROR(VLOOKUP(D9,DB!A:F,6,0),"")</f>
        <v>SCECO</v>
      </c>
      <c r="J9" s="124" t="str">
        <f>IFERROR(VLOOKUP(D9,DB!A:G,7,0),"")</f>
        <v>In progress</v>
      </c>
      <c r="K9" s="124"/>
      <c r="L9" s="124" t="str">
        <f>IFERROR(VLOOKUP(D9,DB!A:I,9,0),"")</f>
        <v>Latis</v>
      </c>
    </row>
    <row r="10" spans="1:13">
      <c r="A10" s="124"/>
      <c r="B10" s="124" t="str">
        <f>IFERROR(VLOOKUP(D10,DB!A:K,11,0),"")</f>
        <v/>
      </c>
      <c r="C10" s="124"/>
      <c r="D10" s="124"/>
      <c r="E10" s="124"/>
      <c r="F10" s="124"/>
      <c r="G10" s="126">
        <f t="shared" ca="1" si="2"/>
        <v>45976.624151851851</v>
      </c>
      <c r="H10" s="125"/>
      <c r="I10" s="124" t="str">
        <f>IFERROR(VLOOKUP(D10,DB!A:F,6,0),"")</f>
        <v/>
      </c>
      <c r="J10" s="124" t="str">
        <f>IFERROR(VLOOKUP(D10,DB!A:G,7,0),"")</f>
        <v/>
      </c>
      <c r="K10" s="124"/>
      <c r="L10" s="124" t="str">
        <f>IFERROR(VLOOKUP(D10,DB!A:I,9,0),"")</f>
        <v/>
      </c>
    </row>
    <row r="11" spans="1:13">
      <c r="A11" s="124"/>
      <c r="B11" s="124" t="str">
        <f>IFERROR(VLOOKUP(D11,DB!A:K,11,0),"")</f>
        <v>R4</v>
      </c>
      <c r="C11" s="124"/>
      <c r="D11" s="124" t="s">
        <v>34963</v>
      </c>
      <c r="E11" s="124"/>
      <c r="F11" s="124"/>
      <c r="G11" s="126">
        <f t="shared" ca="1" si="2"/>
        <v>45976.624151851851</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45976.624151851851</v>
      </c>
      <c r="H12" s="124"/>
      <c r="I12" s="124" t="str">
        <f>IFERROR(VLOOKUP(D12,DB!A:F,6,0),"")</f>
        <v/>
      </c>
      <c r="J12" s="124" t="str">
        <f>IFERROR(VLOOKUP(D12,DB!A:G,7,0),"")</f>
        <v/>
      </c>
      <c r="K12" s="124"/>
      <c r="L12" s="124" t="str">
        <f>IFERROR(VLOOKUP(D12,DB!A:I,9,0),"")</f>
        <v/>
      </c>
    </row>
    <row r="13" spans="1:13">
      <c r="A13" s="124"/>
      <c r="B13" s="124" t="str">
        <f>IFERROR(VLOOKUP(D13,DB!A:K,11,0),"")</f>
        <v>R4</v>
      </c>
      <c r="C13" s="124"/>
      <c r="D13" s="124" t="s">
        <v>34914</v>
      </c>
      <c r="E13" s="124"/>
      <c r="F13" s="124"/>
      <c r="G13" s="126">
        <f t="shared" ca="1" si="2"/>
        <v>45976.624151851851</v>
      </c>
      <c r="H13" s="124"/>
      <c r="I13" s="124" t="str">
        <f>IFERROR(VLOOKUP(D13,DB!A:F,6,0),"")</f>
        <v>SCECO</v>
      </c>
      <c r="J13" s="124" t="str">
        <f>IFERROR(VLOOKUP(D13,DB!A:G,7,0),"")</f>
        <v>Good</v>
      </c>
      <c r="K13" s="124"/>
      <c r="L13" s="124" t="str">
        <f>IFERROR(VLOOKUP(D13,DB!A:I,9,0),"")</f>
        <v>Latis</v>
      </c>
    </row>
    <row r="14" spans="1:13">
      <c r="A14" s="124"/>
      <c r="B14" s="124" t="str">
        <f>IFERROR(VLOOKUP(D14,DB!A:K,11,0),"")</f>
        <v/>
      </c>
      <c r="C14" s="124"/>
      <c r="D14" s="124"/>
      <c r="E14" s="124"/>
      <c r="F14" s="124"/>
      <c r="G14" s="126">
        <f t="shared" ca="1" si="2"/>
        <v>45976.624151851851</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32957</v>
      </c>
      <c r="E15" s="124"/>
      <c r="F15" s="124"/>
      <c r="G15" s="126">
        <f t="shared" ca="1" si="2"/>
        <v>45976.624151851851</v>
      </c>
      <c r="H15" s="124"/>
      <c r="I15" s="124" t="str">
        <f>IFERROR(VLOOKUP(D15,DB!A:F,6,0),"")</f>
        <v>SCECO</v>
      </c>
      <c r="J15" s="124" t="str">
        <f>IFERROR(VLOOKUP(D15,DB!A:G,7,0),"")</f>
        <v>Dead</v>
      </c>
      <c r="K15" s="124"/>
      <c r="L15" s="124" t="str">
        <f>IFERROR(VLOOKUP(D15,DB!A:I,9,0),"")</f>
        <v>Latis</v>
      </c>
    </row>
    <row r="16" spans="1:13">
      <c r="A16" s="124"/>
      <c r="B16" s="124" t="str">
        <f>IFERROR(VLOOKUP(D16,DB!A:K,11,0),"")</f>
        <v/>
      </c>
      <c r="C16" s="124"/>
      <c r="D16" s="124"/>
      <c r="E16" s="124"/>
      <c r="F16" s="124"/>
      <c r="G16" s="126">
        <f t="shared" ca="1" si="2"/>
        <v>45976.624151851851</v>
      </c>
      <c r="H16" s="124"/>
      <c r="I16" s="124" t="str">
        <f>IFERROR(VLOOKUP(D16,DB!A:F,6,0),"")</f>
        <v/>
      </c>
      <c r="J16" s="124" t="str">
        <f>IFERROR(VLOOKUP(D16,DB!A:G,7,0),"")</f>
        <v/>
      </c>
      <c r="K16" s="124"/>
      <c r="L16" s="124" t="str">
        <f>IFERROR(VLOOKUP(D16,DB!A:I,9,0),"")</f>
        <v/>
      </c>
    </row>
    <row r="17" spans="1:12">
      <c r="A17" s="124"/>
      <c r="B17" s="124" t="str">
        <f>IFERROR(VLOOKUP(D17,DB!A:K,11,0),"")</f>
        <v>R5</v>
      </c>
      <c r="C17" s="124"/>
      <c r="D17" s="124" t="s">
        <v>31655</v>
      </c>
      <c r="E17" s="124"/>
      <c r="F17" s="124"/>
      <c r="G17" s="126">
        <f t="shared" ca="1" si="2"/>
        <v>45976.624151851851</v>
      </c>
      <c r="H17" s="124"/>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45976.624151851851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45976.624151851851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45976.624151851851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45976.624151851851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45976.624151851851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45976.624151851851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45976.624151851851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45976.624151851851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45976.624151851851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45976.624151851851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45976.624151851851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45976.624151851851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45976.624151851851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45976.624151851851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45976.624151851851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45976.624151851851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45976.624151851851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45976.624151851851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45976.624151851851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45976.624151851851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45976.624151851851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45976.624151851851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45976.624151851851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45976.624151851851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45976.624151851851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45976.624151851851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45976.624151851851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45976.624151851851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45976.624151851851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45976.624151851851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45976.624151851851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45976.624151851851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45976.624151851851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45976.624151851851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45976.624151851851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45976.624151851851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45976.624151851851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45976.624151851851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45976.624151851851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45976.624151851851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45976.624151851851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45976.624151851851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45976.624151851851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45976.624151851851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45976.624151851851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45976.624151851851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45976.624151851851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45976.624151851851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45976.624151851851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45976.624151851851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45976.624151851851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45976.624151851851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45976.624151851851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45976.624151851851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45976.624151851851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45976.624151851851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45976.624151851851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45976.624151851851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45976.624151851851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45976.624151851851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45976.624151851851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45976.624151851851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45976.624151851851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45976.624151851851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45976.624151851851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45976.624151851851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45976.624151851851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45976.624151851851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45976.624151851851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45976.624151851851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45976.624151851851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45976.624151851851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45976.624151851851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45976.624151851851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45976.624151851851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45976.624151851851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45976.624151851851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45976.624151851851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45976.624151851851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45976.624151851851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45976.624151851851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45976.624151851851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45976.624151851851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45976.624151851851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45976.624151851851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45976.624151851851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45976.624151851851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45976.624151851851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45976.624151851851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45976.624151851851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45976.624151851851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45976.624151851851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45976.624151851851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45976.624151851851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45976.624151851851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45976.624151851851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45976.624151851851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45976.624151851851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45976.624151851851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45976.624151851851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45976.624151851851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45976.624151851851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45976.624151851851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45976.624151851851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45976.624151851851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45976.624151851851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45976.624151851851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45976.624151851851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45976.624151851851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45976.624151851851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45976.624151851851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45976.624151851851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45976.624151851851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45976.624151851851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45976.624151851851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45976.624151851851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45976.624151851851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45976.624151851851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45976.624151851851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45976.624151851851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45976.624151851851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45976.624151851851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45976.624151851851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45976.624151851851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45976.624151851851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45976.624151851851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45976.624151851851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45976.624151851851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45976.624151851851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45976.624151851851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45976.624151851851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45976.624151851851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45976.624151851851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45976.624151851851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45976.624151851851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45976.624151851851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45976.624151851851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45976.624151851851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45976.624151851851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45976.624151851851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45976.624151851851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45976.624151851851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45976.624151851851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45976.624151851851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45976.624151851851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45976.624151851851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45976.624151851851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45976.624151851851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45976.624151851851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45976.624151851851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45976.624151851851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45976.624151851851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45976.624151851851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45976.624151851851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45976.624151851851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45976.624151851851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45976.624151851851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45976.624151851851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45976.624151851851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45976.624151851851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45976.624151851851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45976.624151851851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45976.624151851851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45976.624151851851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45976.624151851851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45976.624151851851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45976.624151851851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45976.624151851851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45976.624151851851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45976.624151851851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45976.624151851851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45976.624151851851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45976.624151851851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45976.624151851851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45976.624151851851</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39133</v>
      </c>
      <c r="B2" s="141" t="str">
        <f>IFERROR(VLOOKUP(D2,DB!A:K,11,0),"")</f>
        <v>R6</v>
      </c>
      <c r="C2" s="142">
        <v>1</v>
      </c>
      <c r="D2" s="141" t="s">
        <v>37870</v>
      </c>
      <c r="E2" s="124" t="s">
        <v>39021</v>
      </c>
      <c r="F2" s="143">
        <v>45976.598136574074</v>
      </c>
      <c r="G2" s="105">
        <f t="shared" ref="G2:G17" ca="1" si="0">IFERROR(NOW()-F2,"-")</f>
        <v>2.6015277777332813E-2</v>
      </c>
      <c r="H2" s="143">
        <v>45976.592048611114</v>
      </c>
      <c r="I2" s="141" t="str">
        <f>IFERROR(VLOOKUP(D2,DB!A:F,6,0),"")</f>
        <v>SCECO</v>
      </c>
      <c r="J2" s="141" t="str">
        <f>IFERROR(VLOOKUP(D2,DB!A:G,7,0),"")</f>
        <v>No BB Shifted</v>
      </c>
      <c r="K2" s="144" t="s">
        <v>39134</v>
      </c>
      <c r="L2" s="145" t="str">
        <f>IFERROR(VLOOKUP(D2,DB!A:I,9,0),"")</f>
        <v>Latis</v>
      </c>
    </row>
    <row r="3" spans="1:16382" ht="31.5" customHeight="1">
      <c r="A3" s="140"/>
      <c r="B3" s="141" t="str">
        <f>IFERROR(VLOOKUP(D3,DB!A:K,11,0),"")</f>
        <v/>
      </c>
      <c r="C3" s="142"/>
      <c r="D3" s="141"/>
      <c r="E3" s="124"/>
      <c r="F3" s="143"/>
      <c r="G3" s="105">
        <f t="shared" ca="1" si="0"/>
        <v>45976.624151851851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45976.624151851851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45976.624151851851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45976.624151851851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45976.624151851851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45976.624151851851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45976.624151851851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45976.624151851851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45976.624151851851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45976.624151851851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45976.624151851851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45976.624151851851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45976.624151851851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45976.624151851851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45976.624151851851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45976.624151851851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45976.624151851851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45976.624151851851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45976.624151851851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45976.624151851851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45976.624151851851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45976.624151851851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45976.624151851851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45976.624151851851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45976.624151851851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45976.624151851851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45976.624151851851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45976.624151851851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45976.624151851851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45976.624151851851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45976.624151851851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45976.624151851851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45976.624151851851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45976.624151851851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45976.624151851851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45976.624151851851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45976.624151851851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45976.624151851851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45976.624151851851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45976.624151851851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45976.624151851851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45976.624151851851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45976.624151851851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45976.624151851851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45976.624151851851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45976.624151851851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45976.624151851851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45976.624151851851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45976.624151851851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45976.624151851851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45976.624151851851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45976.624151851851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45976.624151851851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45976.624151851851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45976.624151851851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45976.624151851851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45976.624151851851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45976.624151851851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45976.624151851851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45976.624151851851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45976.624151851851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45976.624151851851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45976.624151851851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45976.624151851851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45976.624151851851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45976.624151851851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45976.624151851851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45976.624151851851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45976.624151851851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45976.624151851851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45976.624151851851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45976.624151851851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45976.624151851851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45976.624151851851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45976.624151851851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45976.624151851851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45976.624151851851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45976.624151851851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45976.624151851851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45976.624151851851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45976.624151851851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45976.624151851851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45976.624151851851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45976.624151851851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45976.624151851851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45976.624151851851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45976.624151851851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45976.624151851851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45976.624151851851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45976.624151851851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45976.624151851851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45976.624151851851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45976.624151851851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45976.624151851851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45976.624151851851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45976.624151851851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45976.624151851851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45976.624151851851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45976.624151851851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45976.624151851851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45976.624151851851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45976.624151851851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45976.624151851851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45976.624151851851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45976.624151851851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45976.624151851851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45976.624151851851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45976.624151851851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45976.624151851851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45976.624151851851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45976.624151851851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45976.624151851851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45976.624151851851</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2025-11-15T11:58:55Z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