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48" documentId="120_S{2AC9BD13-BADA-5192-A53E-5A8FF88502F6}" xr6:coauthVersionLast="47" xr6:coauthVersionMax="47" xr10:uidLastSave="{BFB759F3-8D5D-4587-8631-16B00764D64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<sst xmlns="http://schemas.openxmlformats.org/spreadsheetml/2006/main" count="180280" uniqueCount="39122">
  <si>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</si>
  <si>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</si>
  <si>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</si>
  <si>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</si>
  <si>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</si>
  <si>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</si>
  <si>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</si>
  <si>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</si>
  <si>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</si>
  <si>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</si>
  <si>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</si>
  <si>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</si>
  <si>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</si>
  <si>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</si>
  <si>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</si>
  <si>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</si>
  <si>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</si>
  <si>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</si>
  <si>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</si>
  <si>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</si>
  <si>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</si>
  <si>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</si>
  <si>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</si>
  <si>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</si>
  <si>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</si>
  <si>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</si>
  <si>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</si>
  <si>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</si>
  <si>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</si>
  <si>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</si>
  <si>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</si>
  <si>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</si>
  <si>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</si>
  <si>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</si>
  <si>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</si>
  <si>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</si>
  <si>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</si>
  <si>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</si>
  <si>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</si>
  <si>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</si>
  <si>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</si>
  <si>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</si>
  <si>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</si>
  <si>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</si>
  <si>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</si>
  <si>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</si>
  <si>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</si>
  <si>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</si>
  <si>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</si>
  <si>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</si>
  <si>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</si>
  <si>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</si>
  <si>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</si>
  <si>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</si>
  <si>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</si>
  <si>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</si>
  <si>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</si>
  <si>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</si>
  <si>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</si>
  <si>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</si>
  <si>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</si>
  <si>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</si>
  <si>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</si>
  <si>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</si>
  <si>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</si>
  <si>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</si>
  <si>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</si>
  <si>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</si>
  <si>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</si>
  <si>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</si>
  <si>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</si>
  <si>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</si>
  <si>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</si>
  <si>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</si>
  <si>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</si>
  <si>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</si>
  <si>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</si>
  <si>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</si>
  <si>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</si>
  <si>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</si>
  <si>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</si>
  <si>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</si>
  <si>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</si>
  <si>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</si>
  <si>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</si>
  <si>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</si>
  <si>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</si>
  <si>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</si>
  <si>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</si>
  <si>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</si>
  <si>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</si>
  <si>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</si>
  <si>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</si>
  <si>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</si>
  <si>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</si>
  <si>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</si>
  <si>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</si>
  <si>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</si>
  <si>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</si>
  <si>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</si>
  <si>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</si>
  <si>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</si>
  <si>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</si>
  <si>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</si>
  <si>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</si>
  <si>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</si>
  <si>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</si>
  <si>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</si>
  <si>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</si>
  <si>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</si>
  <si>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</si>
  <si>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</si>
  <si>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</si>
  <si>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</si>
  <si>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</si>
  <si>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</si>
  <si>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</si>
  <si>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</si>
  <si>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</si>
  <si>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</si>
  <si>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</si>
  <si>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</si>
  <si>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</si>
  <si>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</si>
  <si>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</si>
  <si>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</si>
  <si>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</si>
  <si>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</si>
  <si>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</si>
  <si>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</si>
  <si>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</si>
  <si>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</si>
  <si>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</si>
  <si>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</si>
  <si>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</si>
  <si>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</si>
  <si>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</si>
  <si>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</si>
  <si>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</si>
  <si>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</si>
  <si>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</si>
  <si>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</si>
  <si>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</si>
  <si>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</si>
  <si>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</si>
  <si>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</si>
  <si>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</si>
  <si>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</si>
  <si>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</si>
  <si>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</si>
  <si>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</si>
  <si>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</si>
  <si>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</si>
  <si>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</si>
  <si>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</si>
  <si>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</si>
  <si>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</si>
  <si>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</si>
  <si>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</si>
  <si>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</si>
  <si>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</si>
  <si>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</si>
  <si>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</si>
  <si>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</si>
  <si>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</si>
  <si>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</si>
  <si>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</si>
  <si>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</si>
  <si>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</si>
  <si>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</si>
  <si>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</si>
  <si>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</si>
  <si>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</si>
  <si>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</si>
  <si>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</si>
  <si>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</si>
  <si>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</si>
  <si>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</si>
  <si>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</si>
  <si>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</si>
  <si>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</si>
  <si>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</si>
  <si>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</si>
  <si>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</si>
  <si>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</si>
  <si>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</si>
  <si>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</si>
  <si>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</si>
  <si>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</si>
  <si>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</si>
  <si>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</si>
  <si>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</si>
  <si>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</si>
  <si>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</si>
  <si>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</si>
  <si>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</si>
  <si>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</si>
  <si>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</si>
  <si>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</si>
  <si>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</si>
  <si>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</si>
  <si>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</si>
  <si>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</si>
  <si>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</si>
  <si>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</si>
  <si>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</si>
  <si>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</si>
  <si>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</si>
  <si>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</si>
  <si>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</si>
  <si>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</si>
  <si>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</si>
  <si>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</si>
  <si>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</si>
  <si>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</si>
  <si>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</si>
  <si>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</si>
  <si>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</si>
  <si>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</si>
  <si>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</si>
  <si>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</si>
  <si>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</si>
  <si>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</si>
  <si>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</si>
  <si>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</si>
  <si>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</si>
  <si>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</si>
  <si>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</si>
  <si>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</si>
  <si>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</si>
  <si>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</si>
  <si>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</si>
  <si>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</si>
  <si>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</si>
  <si>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</si>
  <si>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</si>
  <si>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</si>
  <si>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</si>
  <si>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</si>
  <si>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</si>
  <si>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</si>
  <si>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</si>
  <si>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</si>
  <si>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</si>
  <si>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</si>
  <si>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</si>
  <si>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</si>
  <si>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</si>
  <si>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</si>
  <si>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</si>
  <si>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</si>
  <si>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</si>
  <si>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</si>
  <si>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</si>
  <si>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</si>
  <si>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</si>
  <si>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</si>
  <si>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</si>
  <si>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</si>
  <si>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</si>
  <si>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</si>
  <si>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</si>
  <si>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</si>
  <si>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</si>
  <si>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</si>
  <si>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</si>
  <si>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</si>
  <si>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</si>
  <si>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</si>
  <si>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</si>
  <si>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</si>
  <si>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</si>
  <si>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</si>
  <si>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</si>
  <si>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</si>
  <si>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</si>
  <si>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</si>
  <si>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</si>
  <si>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</si>
  <si>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</si>
  <si>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</si>
  <si>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</si>
  <si>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</si>
  <si>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</si>
  <si>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</si>
  <si>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</si>
  <si>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</si>
  <si>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</si>
  <si>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</si>
  <si>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</si>
  <si>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</si>
  <si>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</si>
  <si>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</si>
  <si>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</si>
  <si>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</si>
  <si>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</si>
  <si>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</si>
  <si>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</si>
  <si>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</si>
  <si>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</si>
  <si>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</si>
  <si>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</si>
  <si>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</si>
  <si>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</si>
  <si>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</si>
  <si>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</si>
  <si>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</si>
  <si>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</si>
  <si>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</si>
  <si>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</si>
  <si>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</si>
  <si>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</si>
  <si>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</si>
  <si>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</si>
  <si>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</si>
  <si>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</si>
  <si>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</si>
  <si>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</si>
  <si>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</si>
  <si>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</si>
  <si>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</si>
  <si>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</si>
  <si>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</si>
  <si>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</si>
  <si>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</si>
  <si>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</si>
  <si>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</si>
  <si>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</si>
  <si>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</si>
  <si>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</si>
  <si>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</si>
  <si>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</si>
  <si>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</si>
  <si>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</si>
  <si>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</si>
  <si>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</si>
  <si>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</si>
  <si>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</si>
  <si>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</si>
  <si>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</si>
  <si>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</si>
  <si>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</si>
  <si>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</si>
  <si>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</si>
  <si>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</si>
  <si>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</si>
  <si>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</si>
  <si>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</si>
  <si>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</si>
  <si>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</si>
  <si>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</si>
  <si>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</si>
  <si>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</si>
  <si>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</si>
  <si>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</si>
  <si>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</si>
  <si>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</si>
  <si>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</si>
  <si>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</si>
  <si>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</si>
  <si>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</si>
  <si>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</si>
  <si>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</si>
  <si>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</si>
  <si>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</si>
  <si>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</si>
  <si>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</si>
  <si>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</si>
  <si>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</si>
  <si>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</si>
  <si>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</si>
  <si>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</si>
  <si>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</si>
  <si>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</si>
  <si>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</si>
  <si>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</si>
  <si>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</si>
  <si>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</si>
  <si>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</si>
  <si>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</si>
  <si>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</si>
  <si>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</si>
  <si>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</si>
  <si>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</si>
  <si>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</si>
  <si>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</si>
  <si>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</si>
  <si>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</si>
  <si>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</si>
  <si>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</si>
  <si>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</si>
  <si>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</si>
  <si>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</si>
  <si>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</si>
  <si>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</si>
  <si>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</si>
  <si>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</si>
  <si>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</si>
  <si>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</si>
  <si>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</si>
  <si>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</si>
  <si>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</si>
  <si>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</si>
  <si>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</si>
  <si>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</si>
  <si>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</si>
  <si>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</si>
  <si>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</si>
  <si>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</si>
  <si>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</si>
  <si>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</si>
  <si>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</si>
  <si>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</si>
  <si>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</si>
  <si>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</si>
  <si>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</si>
  <si>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</si>
  <si>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</si>
  <si>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</si>
  <si>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</si>
  <si>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</si>
  <si>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</si>
  <si>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</si>
  <si>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</si>
  <si>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</si>
  <si>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</si>
  <si>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</si>
  <si>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</si>
  <si>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</si>
  <si>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</si>
  <si>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</si>
  <si>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</si>
  <si>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</si>
  <si>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</si>
  <si>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</si>
  <si>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</si>
  <si>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</si>
  <si>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</si>
  <si>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</si>
  <si>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</si>
  <si>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</si>
  <si>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</si>
  <si>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</si>
  <si>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</si>
  <si>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</si>
  <si>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</si>
  <si>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</si>
  <si>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</si>
  <si>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</si>
  <si>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</si>
  <si>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</si>
  <si>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</si>
  <si>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</si>
  <si>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</si>
  <si>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</si>
  <si>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</si>
  <si>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</si>
  <si>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</si>
  <si>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</si>
  <si>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</si>
  <si>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</si>
  <si>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</si>
  <si>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</si>
  <si>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</si>
  <si>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</si>
  <si>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</si>
  <si>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</si>
  <si>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</si>
  <si>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</si>
  <si>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</si>
  <si>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</si>
  <si>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</si>
  <si>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</si>
  <si>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</si>
  <si>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</si>
  <si>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</si>
  <si>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</si>
  <si>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</si>
  <si>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</si>
  <si>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</si>
  <si>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</si>
  <si>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</si>
  <si>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</si>
  <si>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</si>
  <si>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</si>
  <si>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</si>
  <si>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</si>
  <si>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</si>
  <si>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</si>
  <si>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</si>
  <si>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</si>
  <si>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</si>
  <si>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</si>
  <si>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</si>
  <si>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</si>
  <si>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</si>
  <si>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</si>
  <si>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</si>
  <si>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</si>
  <si>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</si>
  <si>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</si>
  <si>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</si>
  <si>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</si>
  <si>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</si>
  <si>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</si>
  <si>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</si>
  <si>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</si>
  <si>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</si>
  <si>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</si>
  <si>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</si>
  <si>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</si>
  <si>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</si>
  <si>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</si>
  <si>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</si>
  <si>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</si>
  <si>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</si>
  <si>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</si>
  <si>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</si>
  <si>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</si>
  <si>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</si>
  <si>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</si>
  <si>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</si>
  <si>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</si>
  <si>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</si>
  <si>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</si>
  <si>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</si>
  <si>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</si>
  <si>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</si>
  <si>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</si>
  <si>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</si>
  <si>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</si>
  <si>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</si>
  <si>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</si>
  <si>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</si>
  <si>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</si>
  <si>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</si>
  <si>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</si>
  <si>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</si>
  <si>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</si>
  <si>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</si>
  <si>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</si>
  <si>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</si>
  <si>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</si>
  <si>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</si>
  <si>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</si>
  <si>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</si>
  <si>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</si>
  <si>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</si>
  <si>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</si>
  <si>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</si>
  <si>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</si>
  <si>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</si>
  <si>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</si>
  <si>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</si>
  <si>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</si>
  <si>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</si>
  <si>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</si>
  <si>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</si>
  <si>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</si>
  <si>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</si>
  <si>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</si>
  <si>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</si>
  <si>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</si>
  <si>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</si>
  <si>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</si>
  <si>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</si>
  <si>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</si>
  <si>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</si>
  <si>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</si>
  <si>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</si>
  <si>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</si>
  <si>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</si>
  <si>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</si>
  <si>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</si>
  <si>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</si>
  <si>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</si>
  <si>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</si>
  <si>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</si>
  <si>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</si>
  <si>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</si>
  <si>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</si>
  <si>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</si>
  <si>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</si>
  <si>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</si>
  <si>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</si>
  <si>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</si>
  <si>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</si>
  <si>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</si>
  <si>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</si>
  <si>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</si>
  <si>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</si>
  <si>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</si>
  <si>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</si>
  <si>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</si>
  <si>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</si>
  <si>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</si>
  <si>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</si>
  <si>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</si>
  <si>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</si>
  <si>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</si>
  <si>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</si>
  <si>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</si>
  <si>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</si>
  <si>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</si>
  <si>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</si>
  <si>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</si>
  <si>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</si>
  <si>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</si>
  <si>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</si>
  <si>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</si>
  <si>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</si>
  <si>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</si>
  <si>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</si>
  <si>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</si>
  <si>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</si>
  <si>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</si>
  <si>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</si>
  <si>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</si>
  <si>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</si>
  <si>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</si>
  <si>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</si>
  <si>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</si>
  <si>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</si>
  <si>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</si>
  <si>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</si>
  <si>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</si>
  <si>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</si>
  <si>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</si>
  <si>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</si>
  <si>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</si>
  <si>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</si>
  <si>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</si>
  <si>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</si>
  <si>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</si>
  <si>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</si>
  <si>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</si>
  <si>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</si>
  <si>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</si>
  <si>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</si>
  <si>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</si>
  <si>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</si>
  <si>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</si>
  <si>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</si>
  <si>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</si>
  <si>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</si>
  <si>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</si>
  <si>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</si>
  <si>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</si>
  <si>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</si>
  <si>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</si>
  <si>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</si>
  <si>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</si>
  <si>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</si>
  <si>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</si>
  <si>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</si>
  <si>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</si>
  <si>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</si>
  <si>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</si>
  <si>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</si>
  <si>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</si>
  <si>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</si>
  <si>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</si>
  <si>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</si>
  <si>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</si>
  <si>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</si>
  <si>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</si>
  <si>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</si>
  <si>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</si>
  <si>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</si>
  <si>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</si>
  <si>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</si>
  <si>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</si>
  <si>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</si>
  <si>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</si>
  <si>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</si>
  <si>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</si>
  <si>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</si>
  <si>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</si>
  <si>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</si>
  <si>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</si>
  <si>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</si>
  <si>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</si>
  <si>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</si>
  <si>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</si>
  <si>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</si>
  <si>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</si>
  <si>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</si>
  <si>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</si>
  <si>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</si>
  <si>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</si>
  <si>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</si>
  <si>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</si>
  <si>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</si>
  <si>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</si>
  <si>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</si>
  <si>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</si>
  <si>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</si>
  <si>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</si>
  <si>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</si>
  <si>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</si>
  <si>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</si>
  <si>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</si>
  <si>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</si>
  <si>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</si>
  <si>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</si>
  <si>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</si>
  <si>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</si>
  <si>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</si>
  <si>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</si>
  <si>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</si>
  <si>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</si>
  <si>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</si>
  <si>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</si>
  <si>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</si>
  <si>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</si>
  <si>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</si>
  <si>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</si>
  <si>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</si>
  <si>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</si>
  <si>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</si>
  <si>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</si>
  <si>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</si>
  <si>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</si>
  <si>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</si>
  <si>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</si>
  <si>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</si>
  <si>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</si>
  <si>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</si>
  <si>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</si>
  <si>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</si>
  <si>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</si>
  <si>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</si>
  <si>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</si>
  <si>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</si>
  <si>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</si>
  <si>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</si>
  <si>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</si>
  <si>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</si>
  <si>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</si>
  <si>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</si>
  <si>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</si>
  <si>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</si>
  <si>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</si>
  <si>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</si>
  <si>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</si>
  <si>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</si>
  <si>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</si>
  <si>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</si>
  <si>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</si>
  <si>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</si>
  <si>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</si>
  <si>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</si>
  <si>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</si>
  <si>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</si>
  <si>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</si>
  <si>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</si>
  <si>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</si>
  <si>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</si>
  <si>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</si>
  <si>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</si>
  <si>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</si>
  <si>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</si>
  <si>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</si>
  <si>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</si>
  <si>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</si>
  <si>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</si>
  <si>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</si>
  <si>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</si>
  <si>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</si>
  <si>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</si>
  <si>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</si>
  <si>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</si>
  <si>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</si>
  <si>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</si>
  <si>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</si>
  <si>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</si>
  <si>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</si>
  <si>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</si>
  <si>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</si>
  <si>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</si>
  <si>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</si>
  <si>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</si>
  <si>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</si>
  <si>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</si>
  <si>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</si>
  <si>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</si>
  <si>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</si>
  <si>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</si>
  <si>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</si>
  <si>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</si>
  <si>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</si>
  <si>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</si>
  <si>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</si>
  <si>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</si>
  <si>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</si>
  <si>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</si>
  <si>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</si>
  <si>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</si>
  <si>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</si>
  <si>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</si>
  <si>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</si>
  <si>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</si>
  <si>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</si>
  <si>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</si>
  <si>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</si>
  <si>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</si>
  <si>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</si>
  <si>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</si>
  <si>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</si>
  <si>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</si>
  <si>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</si>
  <si>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</si>
  <si>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</si>
  <si>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</si>
  <si>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</si>
  <si>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</si>
  <si>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</si>
  <si>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</si>
  <si>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</si>
  <si>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</si>
  <si>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</si>
  <si>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</si>
  <si>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</si>
  <si>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</si>
  <si>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</si>
  <si>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</si>
  <si>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</si>
  <si>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</si>
  <si>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</si>
  <si>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</si>
  <si>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</si>
  <si>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</si>
  <si>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</si>
  <si>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</si>
  <si>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</si>
  <si>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</si>
  <si>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</si>
  <si>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</si>
  <si>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</si>
  <si>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</si>
  <si>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</si>
  <si>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</si>
  <si>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</si>
  <si>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</si>
  <si>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</si>
  <si>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</si>
  <si>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</si>
  <si>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</si>
  <si>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</si>
  <si>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</si>
  <si>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</si>
  <si>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</si>
  <si>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</si>
  <si>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</si>
  <si>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</si>
  <si>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</si>
  <si>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</si>
  <si>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</si>
  <si>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</si>
  <si>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</si>
  <si>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</si>
  <si>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</si>
  <si>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</si>
  <si>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</si>
  <si>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</si>
  <si>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</si>
  <si>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</si>
  <si>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</si>
  <si>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</si>
  <si>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</si>
  <si>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</si>
  <si>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</si>
  <si>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</si>
  <si>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</si>
  <si>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</si>
  <si>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</si>
  <si>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</si>
  <si>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</si>
  <si>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</si>
  <si>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</si>
  <si>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</si>
  <si>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</si>
  <si>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</si>
  <si>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</si>
  <si>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</si>
  <si>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</si>
  <si>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</si>
  <si>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</si>
  <si>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</si>
  <si>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</si>
  <si>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</si>
  <si>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</si>
  <si>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</si>
  <si>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</si>
  <si>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</si>
  <si>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</si>
  <si>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</si>
  <si>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</si>
  <si>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</si>
  <si>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</si>
  <si>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</si>
  <si>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</si>
  <si>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</si>
  <si>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</si>
  <si>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</si>
  <si>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</si>
  <si>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</si>
  <si>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</si>
  <si>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</si>
  <si>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</si>
  <si>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</si>
  <si>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</si>
  <si>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</si>
  <si>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</si>
  <si>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</si>
  <si>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</si>
  <si>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</si>
  <si>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</si>
  <si>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</si>
  <si>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</si>
  <si>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</si>
  <si>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</si>
  <si>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</si>
  <si>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</si>
  <si>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</si>
  <si>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</si>
  <si>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</si>
  <si>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</si>
  <si>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</si>
  <si>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</si>
  <si>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</si>
  <si>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</si>
  <si>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</si>
  <si>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</si>
  <si>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</si>
  <si>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</si>
  <si>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</si>
  <si>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</si>
  <si>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</si>
  <si>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</si>
  <si>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</si>
  <si>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</si>
  <si>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</si>
  <si>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</si>
  <si>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</si>
  <si>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</si>
  <si>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</si>
  <si>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</si>
  <si>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</si>
  <si>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</si>
  <si>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</si>
  <si>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</si>
  <si>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</si>
  <si>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</si>
  <si>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</si>
  <si>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</si>
  <si>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</si>
  <si>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</si>
  <si>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</si>
  <si>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</si>
  <si>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</si>
  <si>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</si>
  <si>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</si>
  <si>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</si>
  <si>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</si>
  <si>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</si>
  <si>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</si>
  <si>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</si>
  <si>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</si>
  <si>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</si>
  <si>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</si>
  <si>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</si>
  <si>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</si>
  <si>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</si>
  <si>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</si>
  <si>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</si>
  <si>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</si>
  <si>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</si>
  <si>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</si>
  <si>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</si>
  <si>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</si>
  <si>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</si>
  <si>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</si>
  <si>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</si>
  <si>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</si>
  <si>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</si>
  <si>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</si>
  <si>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</si>
  <si>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</si>
  <si>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</si>
  <si>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</si>
  <si>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</si>
  <si>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</si>
  <si>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</si>
  <si>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</si>
  <si>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</si>
  <si>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</si>
  <si>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</si>
  <si>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</si>
  <si>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</si>
  <si>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</si>
  <si>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</si>
  <si>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</si>
  <si>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</si>
  <si>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</si>
  <si>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</si>
  <si>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</si>
  <si>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</si>
  <si>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</si>
  <si>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</si>
  <si>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</si>
  <si>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</si>
  <si>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</si>
  <si>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</si>
  <si>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</si>
  <si>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</si>
  <si>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</si>
  <si>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</si>
  <si>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</si>
  <si>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</si>
  <si>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</si>
  <si>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</si>
  <si>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</si>
  <si>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</si>
  <si>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</si>
  <si>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</si>
  <si>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</si>
  <si>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</si>
  <si>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</si>
  <si>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</si>
  <si>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</si>
  <si>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</si>
  <si>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</si>
  <si>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</si>
  <si>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</si>
  <si>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</si>
  <si>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</si>
  <si>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</si>
  <si>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</si>
  <si>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</si>
  <si>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</si>
  <si>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</si>
  <si>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</si>
  <si>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</si>
  <si>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</si>
  <si>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</si>
  <si>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</si>
  <si>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</si>
  <si>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</si>
  <si>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</si>
  <si>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</si>
  <si>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</si>
  <si>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</si>
  <si>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</si>
  <si>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</si>
  <si>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</si>
  <si>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</si>
  <si>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</si>
  <si>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</si>
  <si>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</si>
  <si>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</si>
  <si>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</si>
  <si>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</si>
  <si>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</si>
  <si>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</si>
  <si>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</si>
  <si>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</si>
  <si>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</si>
  <si>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</si>
  <si>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</si>
  <si>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</si>
  <si>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</si>
  <si>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</si>
  <si>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</si>
  <si>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</si>
  <si>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</si>
  <si>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</si>
  <si>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</si>
  <si>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</si>
  <si>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</si>
  <si>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</si>
  <si>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</si>
  <si>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</si>
  <si>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</si>
  <si>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</si>
  <si>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</si>
  <si>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</si>
  <si>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</si>
  <si>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</si>
  <si>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</si>
  <si>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</si>
  <si>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</si>
  <si>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</si>
  <si>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</si>
  <si>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</si>
  <si>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</si>
  <si>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</si>
  <si>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</si>
  <si>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</si>
  <si>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</si>
  <si>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</si>
  <si>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</si>
  <si>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</si>
  <si>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</si>
  <si>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</si>
  <si>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</si>
  <si>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</si>
  <si>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</si>
  <si>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</si>
  <si>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</si>
  <si>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</si>
  <si>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</si>
  <si>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</si>
  <si>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</si>
  <si>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</si>
  <si>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</si>
  <si>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</si>
  <si>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</si>
  <si>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</si>
  <si>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</si>
  <si>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</si>
  <si>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</si>
  <si>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</si>
  <si>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</si>
  <si>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</si>
  <si>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</si>
  <si>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</si>
  <si>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</si>
  <si>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</si>
  <si>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</si>
  <si>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</si>
  <si>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</si>
  <si>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</si>
  <si>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</si>
  <si>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</si>
  <si>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</si>
  <si>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</si>
  <si>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</si>
  <si>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</si>
  <si>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</si>
  <si>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</si>
  <si>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</si>
  <si>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</si>
  <si>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</si>
  <si>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</si>
  <si>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</si>
  <si>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</si>
  <si>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</si>
  <si>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</si>
  <si>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</si>
  <si>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</si>
  <si>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</si>
  <si>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</si>
  <si>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</si>
  <si>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</si>
  <si>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</si>
  <si>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</si>
  <si>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</si>
  <si>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</si>
  <si>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</si>
  <si>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</si>
  <si>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</si>
  <si>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</si>
  <si>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</si>
  <si>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</si>
  <si>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</si>
  <si>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</si>
  <si>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</si>
  <si>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</si>
  <si>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</si>
  <si>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</si>
  <si>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</si>
  <si>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</si>
  <si>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</si>
  <si>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</si>
  <si>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</si>
  <si>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</si>
  <si>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</si>
  <si>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</si>
  <si>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</si>
  <si>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</si>
  <si>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</si>
  <si>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</si>
  <si>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</si>
  <si>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</si>
  <si>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</si>
  <si>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</si>
  <si>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</si>
  <si>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</si>
  <si>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</si>
  <si>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</si>
  <si>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</si>
  <si>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</si>
  <si>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</si>
  <si>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</si>
  <si>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</si>
  <si>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</si>
  <si>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</si>
  <si>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</si>
  <si>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</si>
  <si>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</si>
  <si>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</si>
  <si>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</si>
  <si>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</si>
  <si>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</si>
  <si>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</si>
  <si>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</si>
  <si>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</si>
  <si>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</si>
  <si>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</si>
  <si>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</si>
  <si>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</si>
  <si>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</si>
  <si>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</si>
  <si>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</si>
  <si>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</si>
  <si>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</si>
  <si>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</si>
  <si>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</si>
  <si>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</si>
  <si>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</si>
  <si>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</si>
  <si>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</si>
  <si>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</si>
  <si>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</si>
  <si>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</si>
  <si>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</si>
  <si>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</si>
  <si>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</si>
  <si>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</si>
  <si>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</si>
  <si>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</si>
  <si>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</si>
  <si>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</si>
  <si>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</si>
  <si>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</si>
  <si>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</si>
  <si>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</si>
  <si>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</si>
  <si>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</si>
  <si>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</si>
  <si>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</si>
  <si>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</si>
  <si>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</si>
  <si>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</si>
  <si>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</si>
  <si>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</si>
  <si>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</si>
  <si>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</si>
  <si>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</si>
  <si>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</si>
  <si>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</si>
  <si>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</si>
  <si>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</si>
  <si>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</si>
  <si>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</si>
  <si>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</si>
  <si>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</si>
  <si>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</si>
  <si>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</si>
  <si>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</si>
  <si>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</si>
  <si>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</si>
  <si>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</si>
  <si>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</si>
  <si>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</si>
  <si>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</si>
  <si>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</si>
  <si>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</si>
  <si>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</si>
  <si>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</si>
  <si>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</si>
  <si>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</si>
  <si>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</si>
  <si>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</si>
  <si>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</si>
  <si>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</si>
  <si>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</si>
  <si>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</si>
  <si>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</si>
  <si>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</si>
  <si>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</si>
  <si>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</si>
  <si>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</si>
  <si>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</si>
  <si>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</si>
  <si>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</si>
  <si>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</si>
  <si>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</si>
  <si>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</si>
  <si>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</si>
  <si>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</si>
  <si>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</si>
  <si>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</si>
  <si>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</si>
  <si>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</si>
  <si>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</si>
  <si>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</si>
  <si>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</si>
  <si>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</si>
  <si>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</si>
  <si>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</si>
  <si>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</si>
  <si>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</si>
  <si>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</si>
  <si>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</si>
  <si>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</si>
  <si>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</si>
  <si>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</si>
  <si>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</si>
  <si>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</si>
  <si>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</si>
  <si>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</si>
  <si>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</si>
  <si>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</si>
  <si>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</si>
  <si>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</si>
  <si>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</si>
  <si>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</si>
  <si>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</si>
  <si>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</si>
  <si>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</si>
  <si>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</si>
  <si>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</si>
  <si>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</si>
  <si>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</si>
  <si>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</si>
  <si>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</si>
  <si>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</si>
  <si>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</si>
  <si>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</si>
  <si>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</si>
  <si>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</si>
  <si>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</si>
  <si>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</si>
  <si>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</si>
  <si>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</si>
  <si>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</si>
  <si>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</si>
  <si>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</si>
  <si>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</si>
  <si>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</si>
  <si>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</si>
  <si>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</si>
  <si>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</si>
  <si>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</si>
  <si>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</si>
  <si>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</si>
  <si>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</si>
  <si>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</si>
  <si>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</si>
  <si>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</si>
  <si>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</si>
  <si>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</si>
  <si>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</si>
  <si>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</si>
  <si>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</si>
  <si>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</si>
  <si>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</si>
  <si>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</si>
  <si>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</si>
  <si>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</si>
  <si>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</si>
  <si>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</si>
  <si>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</si>
  <si>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</si>
  <si>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</si>
  <si>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</si>
  <si>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</si>
  <si>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</si>
  <si>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</si>
  <si>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</si>
  <si>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</si>
  <si>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</si>
  <si>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</si>
  <si>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</si>
  <si>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</si>
  <si>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</si>
  <si>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</si>
  <si>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</si>
  <si>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</si>
  <si>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</si>
  <si>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</si>
  <si>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</si>
  <si>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</si>
  <si>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</si>
  <si>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</si>
  <si>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</si>
  <si>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</si>
  <si>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</si>
  <si>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</si>
  <si>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</si>
  <si>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</si>
  <si>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</si>
  <si>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</si>
  <si>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</si>
  <si>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</si>
  <si>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</si>
  <si>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</si>
  <si>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</si>
  <si>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</si>
  <si>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</si>
  <si>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</si>
  <si>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</si>
  <si>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</si>
  <si>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</si>
  <si>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</si>
  <si>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</si>
  <si>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</si>
  <si>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</si>
  <si>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</si>
  <si>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</si>
  <si>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</si>
  <si>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</si>
  <si>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</si>
  <si>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</si>
  <si>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</si>
  <si>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</si>
  <si>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</si>
  <si>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</si>
  <si>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</si>
  <si>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</si>
  <si>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</si>
  <si>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</si>
  <si>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</si>
  <si>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</si>
  <si>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</si>
  <si>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</si>
  <si>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</si>
  <si>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</si>
  <si>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</si>
  <si>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</si>
  <si>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</si>
  <si>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</si>
  <si>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</si>
  <si>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</si>
  <si>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</si>
  <si>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</si>
  <si>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</si>
  <si>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</si>
  <si>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</si>
  <si>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</si>
  <si>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</si>
  <si>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</si>
  <si>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</si>
  <si>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</si>
  <si>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</si>
  <si>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</si>
  <si>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</si>
  <si>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</si>
  <si>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</si>
  <si>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</si>
  <si>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</si>
  <si>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</si>
  <si>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</si>
  <si>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</si>
  <si>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</si>
  <si>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</si>
  <si>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</si>
  <si>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</si>
  <si>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</si>
  <si>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</si>
  <si>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</si>
  <si>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</si>
  <si>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</si>
  <si>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</si>
  <si>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</si>
  <si>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</si>
  <si>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</si>
  <si>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</si>
  <si>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</si>
  <si>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</si>
  <si>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</si>
  <si>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</si>
  <si>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</si>
  <si>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</si>
  <si>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</si>
  <si>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</si>
  <si>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</si>
  <si>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</si>
  <si>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</si>
  <si>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</si>
  <si>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</si>
  <si>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</si>
  <si>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</si>
  <si>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</si>
  <si>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</si>
  <si>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</si>
  <si>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</si>
  <si>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</si>
  <si>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</si>
  <si>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</si>
  <si>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</si>
  <si>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</si>
  <si>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</si>
  <si>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</si>
  <si>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</si>
  <si>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</si>
  <si>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</si>
  <si>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</si>
  <si>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</si>
  <si>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</si>
  <si>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</si>
  <si>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</si>
  <si>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</si>
  <si>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</si>
  <si>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</si>
  <si>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</si>
  <si>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</si>
  <si>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</si>
  <si>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</si>
  <si>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</si>
  <si>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</si>
  <si>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</si>
  <si>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</si>
  <si>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</si>
  <si>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</si>
  <si>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</si>
  <si>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</si>
  <si>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</si>
  <si>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</si>
  <si>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</si>
  <si>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</si>
  <si>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</si>
  <si>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</si>
  <si>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</si>
  <si>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</si>
  <si>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</si>
  <si>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</si>
  <si>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</si>
  <si>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</si>
  <si>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</si>
  <si>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</si>
  <si>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</si>
  <si>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</si>
  <si>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</si>
  <si>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</si>
  <si>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</si>
  <si>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</si>
  <si>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</si>
  <si>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</si>
  <si>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</si>
  <si>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</si>
  <si>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</si>
  <si>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</si>
  <si>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</si>
  <si>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</si>
  <si>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</si>
  <si>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</si>
  <si>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</si>
  <si>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</si>
  <si>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</si>
  <si>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</si>
  <si>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</si>
  <si>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</si>
  <si>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</si>
  <si>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</si>
  <si>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</si>
  <si>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</si>
  <si>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</si>
  <si>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</si>
  <si>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</si>
  <si>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</si>
  <si>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</si>
  <si>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</si>
  <si>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</si>
  <si>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</si>
  <si>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</si>
  <si>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</si>
  <si>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</si>
  <si>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</si>
  <si>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</si>
  <si>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</si>
  <si>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</si>
  <si>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</si>
  <si>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</si>
  <si>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</si>
  <si>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</si>
  <si>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</si>
  <si>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</si>
  <si>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</si>
  <si>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</si>
  <si>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</si>
  <si>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</si>
  <si>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</si>
  <si>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</si>
  <si>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</si>
  <si>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</si>
  <si>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</si>
  <si>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</si>
  <si>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</si>
  <si>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</si>
  <si>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</si>
  <si>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</si>
  <si>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</si>
  <si>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</si>
  <si>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</si>
  <si>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</si>
  <si>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</si>
  <si>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</si>
  <si>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</si>
  <si>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</si>
  <si>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</si>
  <si>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</si>
  <si>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</si>
  <si>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</si>
  <si>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</si>
  <si>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</si>
  <si>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</si>
  <si>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</si>
  <si>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</si>
  <si>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</si>
  <si>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</si>
  <si>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</si>
  <si>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</si>
  <si>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</si>
  <si>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</si>
  <si>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</si>
  <si>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</si>
  <si>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</si>
  <si>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</si>
  <si>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</si>
  <si>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</si>
  <si>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</si>
  <si>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</si>
  <si>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</si>
  <si>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</si>
  <si>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</si>
  <si>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</si>
  <si>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</si>
  <si>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</si>
  <si>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</si>
  <si>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</si>
  <si>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</si>
  <si>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</si>
  <si>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</si>
  <si>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</si>
  <si>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</si>
  <si>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</si>
  <si>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</si>
  <si>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</si>
  <si>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</si>
  <si>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</si>
  <si>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</si>
  <si>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</si>
  <si>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</si>
  <si>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</si>
  <si>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</si>
  <si>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</si>
  <si>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</si>
  <si>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</si>
  <si>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</si>
  <si>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</si>
  <si>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</si>
  <si>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</si>
  <si>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</si>
  <si>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</si>
  <si>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</si>
  <si>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</si>
  <si>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</si>
  <si>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</si>
  <si>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</si>
  <si>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</si>
  <si>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</si>
  <si>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</si>
  <si>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</si>
  <si>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</si>
  <si>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</si>
  <si>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</si>
  <si>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</si>
  <si>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</si>
  <si>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</si>
  <si>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</si>
  <si>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</si>
  <si>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</si>
  <si>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</si>
  <si>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</si>
  <si>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</si>
  <si>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</si>
  <si>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</si>
  <si>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</si>
  <si>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</si>
  <si>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</si>
  <si>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</si>
  <si>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</si>
  <si>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</si>
  <si>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</si>
  <si>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</si>
  <si>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</si>
  <si>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</si>
  <si>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</si>
  <si>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</si>
  <si>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</si>
  <si>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</si>
  <si>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</si>
  <si>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</si>
  <si>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</si>
  <si>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</si>
  <si>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</si>
  <si>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</si>
  <si>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</si>
  <si>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</si>
  <si>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</si>
  <si>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</si>
  <si>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</si>
  <si>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</si>
  <si>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</si>
  <si>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</si>
  <si>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</si>
  <si>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</si>
  <si>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</si>
  <si>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</si>
  <si>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</si>
  <si>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</si>
  <si>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</si>
  <si>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</si>
  <si>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</si>
  <si>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</si>
  <si>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</si>
  <si>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</si>
  <si>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</si>
  <si>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</si>
  <si>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</si>
  <si>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</si>
  <si>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</si>
  <si>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</si>
  <si>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</si>
  <si>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</si>
  <si>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</si>
  <si>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</si>
  <si>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</si>
  <si>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</si>
  <si>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</si>
  <si>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</si>
  <si>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</si>
  <si>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</si>
  <si>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</si>
  <si>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</si>
  <si>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</si>
  <si>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</si>
  <si>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</si>
  <si>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</si>
  <si>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</si>
  <si>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</si>
  <si>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</si>
  <si>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</si>
  <si>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</si>
  <si>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</si>
  <si>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</si>
  <si>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</si>
  <si>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</si>
  <si>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</si>
  <si>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</si>
  <si>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</si>
  <si>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</si>
  <si>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</si>
  <si>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</si>
  <si>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</si>
  <si>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</si>
  <si>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</si>
  <si>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</si>
  <si>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</si>
  <si>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</si>
  <si>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</si>
  <si>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</si>
  <si>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</si>
  <si>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</si>
  <si>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</si>
  <si>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</si>
  <si>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</si>
  <si>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</si>
  <si>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</si>
  <si>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</si>
  <si>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</si>
  <si>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</si>
  <si>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</si>
  <si>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</si>
  <si>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</si>
  <si>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</si>
  <si>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</si>
  <si>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</si>
  <si>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</si>
  <si>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</si>
  <si>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</si>
  <si>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</si>
  <si>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</si>
  <si>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</si>
  <si>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</si>
  <si>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</si>
  <si>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</si>
  <si>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</si>
  <si>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</si>
  <si>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</si>
  <si>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</si>
  <si>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</si>
  <si>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</si>
  <si>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</si>
  <si>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</si>
  <si>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</si>
  <si>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</si>
  <si>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</si>
  <si>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</si>
  <si>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</si>
  <si>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</si>
  <si>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</si>
  <si>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</si>
  <si>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</si>
  <si>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</si>
  <si>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</si>
  <si>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</si>
  <si>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</si>
  <si>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</si>
  <si>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</si>
  <si>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</si>
  <si>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</si>
  <si>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</si>
  <si>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</si>
  <si>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</si>
  <si>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</si>
  <si>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</si>
  <si>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</si>
  <si>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</si>
  <si>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</si>
  <si>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</si>
  <si>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</si>
  <si>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</si>
  <si>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</si>
  <si>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</si>
  <si>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</si>
  <si>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</si>
  <si>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</si>
  <si>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</si>
  <si>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</si>
  <si>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</si>
  <si>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</si>
  <si>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</si>
  <si>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</si>
  <si>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</si>
  <si>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</si>
  <si>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</si>
  <si>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</si>
  <si>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</si>
  <si>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</si>
  <si>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</si>
  <si>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</si>
  <si>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</si>
  <si>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</si>
  <si>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</si>
  <si>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</si>
  <si>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</si>
  <si>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</si>
  <si>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</si>
  <si>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</si>
  <si>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</si>
  <si>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</si>
  <si>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</si>
  <si>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</si>
  <si>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</si>
  <si>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</si>
  <si>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</si>
  <si>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</si>
  <si>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</si>
  <si>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</si>
  <si>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</si>
  <si>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</si>
  <si>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</si>
  <si>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</si>
  <si>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</si>
  <si>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</si>
  <si>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</si>
  <si>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</si>
  <si>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</si>
  <si>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</si>
  <si>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</si>
  <si>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</si>
  <si>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</si>
  <si>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</si>
  <si>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</si>
  <si>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</si>
  <si>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</si>
  <si>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</si>
  <si>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</si>
  <si>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</si>
  <si>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</si>
  <si>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</si>
  <si>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</si>
  <si>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</si>
  <si>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</si>
  <si>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</si>
  <si>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</si>
  <si>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</si>
  <si>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</si>
  <si>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</si>
  <si>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</si>
  <si>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</si>
  <si>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</si>
  <si>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</si>
  <si>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</si>
  <si>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</si>
  <si>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</si>
  <si>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</si>
  <si>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</si>
  <si>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</si>
  <si>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</si>
  <si>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</si>
  <si>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</si>
  <si>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</si>
  <si>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</si>
  <si>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</si>
  <si>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</si>
  <si>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</si>
  <si>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</si>
  <si>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</si>
  <si>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</si>
  <si>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</si>
  <si>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</si>
  <si>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</si>
  <si>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</si>
  <si>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</si>
  <si>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</si>
  <si>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</si>
  <si>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</si>
  <si>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</si>
  <si>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</si>
  <si>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</si>
  <si>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</si>
  <si>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</si>
  <si>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</si>
  <si>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</si>
  <si>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</si>
  <si>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</si>
  <si>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</si>
  <si>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</si>
  <si>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</si>
  <si>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</si>
  <si>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</si>
  <si>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</si>
  <si>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</si>
  <si>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</si>
  <si>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</si>
  <si>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</si>
  <si>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</si>
  <si>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</si>
  <si>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</si>
  <si>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</si>
  <si>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</si>
  <si>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</si>
  <si>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</si>
  <si>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</si>
  <si>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</si>
  <si>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</si>
  <si>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</si>
  <si>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</si>
  <si>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</si>
  <si>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</si>
  <si>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</si>
  <si>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</si>
  <si>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</si>
  <si>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</si>
  <si>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</si>
  <si>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</si>
  <si>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</si>
  <si>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</si>
  <si>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</si>
  <si>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</si>
  <si>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</si>
  <si>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</si>
  <si>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</si>
  <si>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</si>
  <si>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</si>
  <si>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</si>
  <si>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</si>
  <si>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</si>
  <si>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</si>
  <si>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</si>
  <si>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</si>
  <si>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</si>
  <si>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</si>
  <si>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</si>
  <si>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</si>
  <si>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</si>
  <si>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</si>
  <si>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</si>
  <si>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</si>
  <si>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</si>
  <si>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</si>
  <si>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</si>
  <si>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</si>
  <si>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</si>
  <si>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</si>
  <si>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</si>
  <si>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</si>
  <si>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</si>
  <si>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</si>
  <si>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</si>
  <si>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</si>
  <si>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</si>
  <si>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</si>
  <si>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</si>
  <si>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</si>
  <si>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</si>
  <si>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</si>
  <si>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</si>
  <si>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</si>
  <si>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</si>
  <si>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</si>
  <si>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</si>
  <si>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</si>
  <si>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</si>
  <si>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</si>
  <si>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</si>
  <si>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</si>
  <si>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</si>
  <si>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</si>
  <si>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</si>
  <si>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</si>
  <si>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</si>
  <si>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</si>
  <si>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</si>
  <si>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</si>
  <si>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</si>
  <si>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</si>
  <si>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</si>
  <si>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</si>
  <si>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</si>
  <si>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</si>
  <si>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</si>
  <si>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</si>
  <si>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</si>
  <si>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</si>
  <si>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</si>
  <si>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</si>
  <si>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</si>
  <si>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</si>
  <si>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</si>
  <si>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</si>
  <si>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</si>
  <si>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</si>
  <si>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</si>
  <si>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</si>
  <si>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</si>
  <si>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</si>
  <si>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</si>
  <si>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</si>
  <si>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</si>
  <si>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</si>
  <si>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</si>
  <si>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</si>
  <si>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</si>
  <si>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</si>
  <si>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</si>
  <si>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</si>
  <si>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</si>
  <si>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</si>
  <si>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</si>
  <si>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</si>
  <si>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</si>
  <si>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</si>
  <si>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</si>
  <si>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</si>
  <si>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</si>
  <si>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</si>
  <si>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</si>
  <si>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</si>
  <si>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</si>
  <si>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</si>
  <si>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</si>
  <si>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</si>
  <si>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</si>
  <si>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</si>
  <si>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</si>
  <si>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</si>
  <si>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</si>
  <si>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</si>
  <si>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</si>
  <si>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</si>
  <si>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</si>
  <si>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</si>
  <si>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</si>
  <si>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</si>
  <si>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</si>
  <si>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</si>
  <si>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</si>
  <si>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</si>
  <si>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</si>
  <si>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</si>
  <si>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</si>
  <si>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</si>
  <si>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</si>
  <si>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</si>
  <si>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</si>
  <si>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</si>
  <si>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</si>
  <si>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</si>
  <si>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</si>
  <si>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</si>
  <si>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</si>
  <si>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</si>
  <si>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</si>
  <si>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</si>
  <si>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</si>
  <si>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</si>
  <si>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</si>
  <si>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</si>
  <si>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</si>
  <si>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</si>
  <si>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</si>
  <si>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</si>
  <si>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</si>
  <si>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</si>
  <si>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</si>
  <si>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</si>
  <si>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</si>
  <si>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</si>
  <si>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</si>
  <si>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</si>
  <si>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</si>
  <si>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</si>
  <si>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</si>
  <si>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</si>
  <si>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</si>
  <si>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</si>
  <si>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</si>
  <si>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</si>
  <si>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</si>
  <si>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</si>
  <si>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</si>
  <si>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</si>
  <si>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</si>
  <si>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</si>
  <si>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</si>
  <si>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</si>
  <si>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</si>
  <si>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</si>
  <si>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</si>
  <si>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</si>
  <si>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</si>
  <si>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</si>
  <si>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</si>
  <si>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</si>
  <si>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</si>
  <si>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</si>
  <si>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</si>
  <si>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</si>
  <si>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</si>
  <si>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</si>
  <si>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</si>
  <si>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</si>
  <si>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</si>
  <si>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</si>
  <si>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</si>
  <si>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</si>
  <si>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</si>
  <si>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</si>
  <si>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</si>
  <si>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</si>
  <si>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</si>
  <si>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</si>
  <si>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</si>
  <si>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</si>
  <si>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</si>
  <si>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</si>
  <si>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</si>
  <si>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</si>
  <si>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</si>
  <si>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</si>
  <si>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</si>
  <si>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</si>
  <si>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</si>
  <si>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</si>
  <si>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</si>
  <si>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</si>
  <si>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</si>
  <si>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</si>
  <si>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</si>
  <si>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</si>
  <si>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</si>
  <si>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</si>
  <si>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</si>
  <si>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</si>
  <si>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</si>
  <si>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</si>
  <si>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</si>
  <si>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</si>
  <si>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</si>
  <si>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</si>
  <si>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</si>
  <si>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</si>
  <si>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</si>
  <si>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</si>
  <si>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</si>
  <si>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</si>
  <si>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</si>
  <si>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</si>
  <si>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</si>
  <si>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</si>
  <si>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</si>
  <si>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</si>
  <si>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</si>
  <si>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</si>
  <si>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</si>
  <si>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</si>
  <si>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</si>
  <si>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</si>
  <si>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</si>
  <si>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</si>
  <si>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</si>
  <si>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</si>
  <si>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</si>
  <si>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</si>
  <si>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</si>
  <si>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</si>
  <si>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</si>
  <si>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</si>
  <si>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</si>
  <si>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</si>
  <si>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</si>
  <si>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</si>
  <si>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</si>
  <si>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</si>
  <si>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</si>
  <si>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</si>
  <si>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</si>
  <si>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</si>
  <si>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</si>
  <si>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</si>
  <si>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</si>
  <si>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</si>
  <si>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</si>
  <si>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</si>
  <si>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</si>
  <si>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</si>
  <si>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</si>
  <si>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</si>
  <si>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</si>
  <si>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</si>
  <si>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</si>
  <si>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</si>
  <si>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</si>
  <si>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</si>
  <si>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</si>
  <si>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</si>
  <si>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</si>
  <si>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</si>
  <si>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</si>
  <si>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</si>
  <si>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</si>
  <si>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</si>
  <si>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</si>
  <si>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</si>
  <si>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</si>
  <si>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</si>
  <si>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</si>
  <si>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</si>
  <si>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</si>
  <si>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</si>
  <si>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</si>
  <si>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</si>
  <si>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</si>
  <si>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</si>
  <si>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</si>
  <si>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</si>
  <si>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</si>
  <si>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</si>
  <si>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</si>
  <si>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</si>
  <si>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</si>
  <si>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</si>
  <si>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</si>
  <si>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</si>
  <si>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</si>
  <si>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</si>
  <si>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</si>
  <si>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</si>
  <si>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</si>
  <si>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</si>
  <si>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</si>
  <si>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</si>
  <si>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</si>
  <si>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</si>
  <si>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</si>
  <si>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</si>
  <si>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</si>
  <si>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</si>
  <si>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</si>
  <si>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</si>
  <si>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</si>
  <si>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</si>
  <si>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</si>
  <si>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</si>
  <si>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</si>
  <si>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</si>
  <si>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</si>
  <si>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</si>
  <si>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</si>
  <si>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</si>
  <si>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</si>
  <si>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</si>
  <si>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</si>
  <si>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</si>
  <si>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</si>
  <si>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</si>
  <si>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</si>
  <si>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</si>
  <si>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</si>
  <si>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</si>
  <si>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</si>
  <si>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</si>
  <si>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</si>
  <si>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</si>
  <si>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</si>
  <si>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</si>
  <si>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</si>
  <si>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</si>
  <si>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</si>
  <si>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</si>
  <si>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</si>
  <si>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</si>
  <si>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</si>
  <si>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</si>
  <si>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</si>
  <si>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</si>
  <si>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</si>
  <si>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</si>
  <si>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</si>
  <si>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</si>
  <si>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</si>
  <si>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</si>
  <si>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</si>
  <si>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</si>
  <si>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</si>
  <si>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</si>
  <si>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</si>
  <si>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</si>
  <si>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</si>
  <si>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</si>
  <si>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</si>
  <si>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</si>
  <si>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</si>
  <si>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</si>
  <si>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</si>
  <si>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</si>
  <si>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</si>
  <si>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</si>
  <si>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</si>
  <si>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</si>
  <si>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</si>
  <si>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</si>
  <si>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</si>
  <si>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</si>
  <si>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</si>
  <si>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</si>
  <si>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</si>
  <si>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</si>
  <si>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</si>
  <si>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</si>
  <si>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</si>
  <si>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</si>
  <si>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</si>
  <si>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</si>
  <si>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</si>
  <si>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</si>
  <si>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</si>
  <si>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</si>
  <si>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</si>
  <si>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</si>
  <si>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</si>
  <si>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</si>
  <si>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</si>
  <si>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</si>
  <si>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</si>
  <si>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</si>
  <si>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</si>
  <si>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</si>
  <si>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</si>
  <si>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</si>
  <si>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</si>
  <si>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</si>
  <si>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</si>
  <si>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</si>
  <si>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</si>
  <si>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</si>
  <si>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</si>
  <si>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</si>
  <si>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</si>
  <si>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</si>
  <si>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</si>
  <si>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</si>
  <si>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</si>
  <si>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</si>
  <si>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</si>
  <si>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</si>
  <si>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</si>
  <si>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</si>
  <si>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</si>
  <si>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</si>
  <si>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</si>
  <si>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</si>
  <si>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</si>
  <si>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</si>
  <si>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</si>
  <si>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</si>
  <si>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</si>
  <si>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</si>
  <si>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</si>
  <si>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</si>
  <si>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</si>
  <si>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</si>
  <si>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</si>
  <si>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</si>
  <si>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</si>
  <si>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</si>
  <si>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</si>
  <si>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</si>
  <si>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</si>
  <si>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</si>
  <si>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</si>
  <si>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</si>
  <si>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</si>
  <si>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</si>
  <si>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</si>
  <si>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</si>
  <si>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</si>
  <si>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</si>
  <si>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</si>
  <si>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</si>
  <si>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</si>
  <si>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</si>
  <si>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</si>
  <si>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</si>
  <si>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</si>
  <si>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</si>
  <si>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</si>
  <si>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</si>
  <si>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</si>
  <si>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</si>
  <si>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</si>
  <si>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</si>
  <si>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</si>
  <si>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</si>
  <si>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</si>
  <si>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</si>
  <si>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</si>
  <si>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</si>
  <si>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</si>
  <si>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</si>
  <si>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</si>
  <si>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</si>
  <si>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</si>
  <si>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</si>
  <si>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</si>
  <si>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</si>
  <si>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</si>
  <si>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</si>
  <si>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</si>
  <si>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</si>
  <si>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</si>
  <si>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</si>
  <si>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</si>
  <si>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</si>
  <si>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</si>
  <si>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</si>
  <si>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</si>
  <si>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</si>
  <si>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</si>
  <si>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</si>
  <si>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</si>
  <si>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</si>
  <si>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</si>
  <si>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</si>
  <si>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</si>
  <si>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</si>
  <si>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</si>
  <si>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</si>
  <si>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</si>
  <si>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</si>
  <si>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</si>
  <si>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</si>
  <si>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</si>
  <si>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</si>
  <si>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</si>
  <si>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</si>
  <si>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</si>
  <si>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</si>
  <si>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</si>
  <si>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</si>
  <si>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</si>
  <si>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</si>
  <si>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</si>
  <si>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</si>
  <si>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</si>
  <si>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</si>
  <si>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</si>
  <si>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</si>
  <si>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</si>
  <si>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</si>
  <si>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</si>
  <si>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</si>
  <si>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</si>
  <si>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</si>
  <si>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</si>
  <si>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</si>
  <si>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</si>
  <si>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</si>
  <si>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</si>
  <si>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</si>
  <si>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</si>
  <si>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</si>
  <si>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</si>
  <si>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</si>
  <si>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</si>
  <si>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</si>
  <si>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</si>
  <si>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</si>
  <si>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</si>
  <si>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</si>
  <si>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</si>
  <si>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</si>
  <si>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</si>
  <si>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</si>
  <si>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</si>
  <si>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</si>
  <si>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</si>
  <si>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</si>
  <si>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</si>
  <si>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</si>
  <si>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</si>
  <si>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</si>
  <si>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</si>
  <si>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</si>
  <si>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</si>
  <si>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</si>
  <si>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</si>
  <si>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</si>
  <si>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</si>
  <si>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</si>
  <si>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</si>
  <si>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</si>
  <si>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</si>
  <si>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</si>
  <si>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</si>
  <si>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</si>
  <si>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</si>
  <si>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</si>
  <si>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</si>
  <si>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</si>
  <si>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</si>
  <si>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</si>
  <si>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</si>
  <si>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</si>
  <si>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</si>
  <si>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</si>
  <si>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</si>
  <si>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</si>
  <si>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</si>
  <si>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</si>
  <si>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</si>
  <si>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</si>
  <si>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</si>
  <si>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</si>
  <si>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</si>
  <si>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</si>
  <si>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</si>
  <si>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</si>
  <si>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</si>
  <si>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</si>
  <si>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</si>
  <si>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</si>
  <si>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</si>
  <si>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</si>
  <si>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</si>
  <si>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</si>
  <si>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</si>
  <si>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</si>
  <si>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</si>
  <si>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</si>
  <si>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</si>
  <si>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</si>
  <si>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</si>
  <si>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</si>
  <si>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</si>
  <si>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</si>
  <si>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</si>
  <si>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</si>
  <si>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</si>
  <si>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</si>
  <si>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</si>
  <si>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</si>
  <si>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</si>
  <si>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</si>
  <si>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</si>
  <si>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</si>
  <si>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</si>
  <si>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</si>
  <si>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</si>
  <si>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</si>
  <si>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</si>
  <si>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</si>
  <si>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</si>
  <si>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</si>
  <si>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</si>
  <si>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</si>
  <si>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</si>
  <si>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</si>
  <si>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</si>
  <si>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</si>
  <si>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</si>
  <si>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</si>
  <si>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</si>
  <si>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</si>
  <si>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</si>
  <si>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</si>
  <si>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</si>
  <si>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</si>
  <si>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</si>
  <si>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</si>
  <si>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</si>
  <si>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</si>
  <si>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</si>
  <si>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</si>
  <si>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</si>
  <si>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</si>
  <si>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</si>
  <si>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</si>
  <si>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</si>
  <si>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</si>
  <si>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</si>
  <si>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</si>
  <si>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</si>
  <si>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</si>
  <si>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</si>
  <si>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</si>
  <si>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</si>
  <si>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</si>
  <si>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</si>
  <si>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</si>
  <si>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</si>
  <si>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</si>
  <si>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</si>
  <si>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</si>
  <si>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</si>
  <si>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</si>
  <si>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</si>
  <si>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</si>
  <si>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</si>
  <si>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</si>
  <si>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</si>
  <si>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</si>
  <si>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</si>
  <si>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</si>
  <si>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</si>
  <si>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</si>
  <si>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</si>
  <si>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</si>
  <si>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</si>
  <si>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</si>
  <si>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</si>
  <si>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</si>
  <si>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</si>
  <si>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</si>
  <si>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</si>
  <si>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</si>
  <si>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</si>
  <si>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</si>
  <si>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</si>
  <si>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</si>
  <si>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</si>
  <si>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</si>
  <si>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</si>
  <si>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</si>
  <si>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</si>
  <si>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</si>
  <si>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</si>
  <si>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</si>
  <si>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</si>
  <si>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</si>
  <si>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</si>
  <si>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</si>
  <si>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</si>
  <si>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</si>
  <si>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</si>
  <si>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</si>
  <si>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</si>
  <si>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</si>
  <si>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</si>
  <si>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</si>
  <si>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</si>
  <si>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</si>
  <si>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</si>
  <si>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</si>
  <si>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</si>
  <si>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</si>
  <si>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</si>
  <si>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</si>
  <si>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</si>
  <si>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</si>
  <si>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</si>
  <si>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</si>
  <si>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</si>
  <si>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</si>
  <si>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</si>
  <si>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</si>
  <si>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</si>
  <si>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</si>
  <si>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</si>
  <si>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</si>
  <si>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</si>
  <si>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</si>
  <si>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</si>
  <si>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</si>
  <si>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</si>
  <si>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</si>
  <si>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</si>
  <si>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</si>
  <si>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</si>
  <si>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</si>
  <si>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</si>
  <si>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</si>
  <si>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</si>
  <si>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</si>
  <si>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</si>
  <si>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</si>
  <si>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</si>
  <si>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</si>
  <si>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</si>
  <si>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</si>
  <si>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</si>
  <si>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</si>
  <si>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</si>
  <si>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</si>
  <si>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</si>
  <si>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</si>
  <si>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</si>
  <si>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</si>
  <si>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</si>
  <si>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</si>
  <si>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</si>
  <si>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</si>
  <si>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</si>
  <si>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</si>
  <si>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</si>
  <si>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</si>
  <si>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</si>
  <si>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</si>
  <si>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</si>
  <si>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</si>
  <si>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</si>
  <si>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</si>
  <si>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</si>
  <si>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</si>
  <si>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</si>
  <si>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</si>
  <si>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</si>
  <si>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</si>
  <si>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</si>
  <si>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</si>
  <si>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</si>
  <si>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</si>
  <si>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</si>
  <si>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</si>
  <si>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</si>
  <si>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</si>
  <si>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</si>
  <si>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</si>
  <si>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</si>
  <si>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</si>
  <si>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</si>
  <si>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</si>
  <si>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</si>
  <si>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</si>
  <si>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</si>
  <si>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</si>
  <si>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</si>
  <si>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</si>
  <si>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</si>
  <si>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</si>
  <si>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</si>
  <si>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</si>
  <si>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</si>
  <si>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</si>
  <si>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</si>
  <si>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</si>
  <si>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</si>
  <si>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</si>
  <si>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</si>
  <si>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</si>
  <si>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</si>
  <si>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</si>
  <si>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</si>
  <si>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</si>
  <si>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</si>
  <si>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</si>
  <si>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</si>
  <si>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</si>
  <si>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</si>
  <si>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</si>
  <si>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</si>
  <si>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</si>
  <si>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</si>
  <si>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</si>
  <si>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</si>
  <si>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</si>
  <si>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</si>
  <si>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</si>
  <si>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</si>
  <si>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</si>
  <si>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</si>
  <si>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</si>
  <si>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</si>
  <si>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</si>
  <si>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</si>
  <si>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</si>
  <si>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</si>
  <si>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</si>
  <si>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</si>
  <si>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</si>
  <si>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</si>
  <si>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</si>
  <si>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</si>
  <si>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</si>
  <si>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</si>
  <si>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</si>
  <si>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</si>
  <si>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</si>
  <si>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</si>
  <si>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</si>
  <si>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</si>
  <si>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</si>
  <si>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</si>
  <si>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</si>
  <si>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</si>
  <si>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</si>
  <si>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</si>
  <si>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</si>
  <si>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</si>
  <si>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</si>
  <si>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</si>
  <si>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</si>
  <si>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</si>
  <si>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</si>
  <si>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</si>
  <si>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</si>
  <si>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</si>
  <si>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</si>
  <si>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</si>
  <si>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</si>
  <si>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</si>
  <si>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</si>
  <si>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</si>
  <si>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</si>
  <si>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</si>
  <si>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</si>
  <si>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</si>
  <si>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</si>
  <si>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</si>
  <si>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</si>
  <si>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</si>
  <si>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</si>
  <si>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</si>
  <si>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</si>
  <si>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</si>
  <si>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</si>
  <si>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</si>
  <si>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</si>
  <si>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</si>
  <si>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</si>
  <si>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</si>
  <si>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</si>
  <si>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</si>
  <si>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</si>
  <si>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</si>
  <si>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</si>
  <si>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</si>
  <si>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</si>
  <si>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</si>
  <si>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</si>
  <si>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</si>
  <si>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</si>
  <si>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</si>
  <si>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</si>
  <si>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</si>
  <si>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</si>
  <si>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</si>
  <si>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</si>
  <si>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</si>
  <si>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</si>
  <si>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</si>
  <si>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</si>
  <si>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</si>
  <si>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</si>
  <si>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</si>
  <si>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</si>
  <si>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</si>
  <si>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</si>
  <si>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</si>
  <si>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</si>
  <si>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</si>
  <si>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</si>
  <si>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</si>
  <si>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</si>
  <si>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</si>
  <si>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</si>
  <si>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</si>
  <si>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</si>
  <si>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</si>
  <si>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</si>
  <si>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</si>
  <si>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</si>
  <si>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</si>
  <si>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</si>
  <si>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</si>
  <si>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</si>
  <si>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</si>
  <si>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</si>
  <si>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</si>
  <si>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</si>
  <si>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</si>
  <si>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</si>
  <si>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</si>
  <si>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</si>
  <si>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</si>
  <si>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</si>
  <si>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</si>
  <si>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</si>
  <si>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</si>
  <si>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</si>
  <si>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</si>
  <si>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</si>
  <si>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</si>
  <si>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</si>
  <si>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</si>
  <si>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</si>
  <si>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</si>
  <si>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</si>
  <si>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</si>
  <si>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</si>
  <si>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</si>
  <si>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</si>
  <si>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</si>
  <si>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</si>
  <si>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</si>
  <si>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</si>
  <si>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</si>
  <si>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</si>
  <si>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</si>
  <si>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</si>
  <si>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</si>
  <si>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</si>
  <si>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</si>
  <si>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</si>
  <si>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</si>
  <si>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</si>
  <si>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</si>
  <si>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</si>
  <si>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</si>
  <si>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</si>
  <si>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</si>
  <si>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</si>
  <si>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</si>
  <si>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</si>
  <si>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</si>
  <si>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</si>
  <si>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</si>
  <si>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</si>
  <si>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</si>
  <si>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</si>
  <si>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</si>
  <si>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</si>
  <si>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</si>
  <si>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</si>
  <si>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</si>
  <si>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</si>
  <si>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</si>
  <si>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</si>
  <si>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</si>
  <si>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</si>
  <si>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</si>
  <si>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</si>
  <si>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</si>
  <si>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</si>
  <si>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</si>
  <si>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</si>
  <si>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</si>
  <si>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</si>
  <si>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</si>
  <si>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</si>
  <si>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</si>
  <si>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</si>
  <si>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</si>
  <si>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</si>
  <si>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</si>
  <si>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</si>
  <si>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</si>
  <si>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</si>
  <si>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</si>
  <si>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</si>
  <si>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</si>
  <si>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</si>
  <si>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</si>
  <si>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</si>
  <si>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</si>
  <si>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</si>
  <si>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</si>
  <si>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</si>
  <si>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</si>
  <si>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</si>
  <si>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</si>
  <si>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</si>
  <si>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</si>
  <si>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</si>
  <si>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</si>
  <si>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</si>
  <si>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</si>
  <si>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</si>
  <si>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</si>
  <si>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</si>
  <si>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</si>
  <si>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</si>
  <si>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</si>
  <si>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</si>
  <si>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</si>
  <si>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</si>
  <si>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</si>
  <si>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</si>
  <si>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</si>
  <si>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</si>
  <si>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</si>
  <si>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</si>
  <si>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</si>
  <si>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</si>
  <si>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</si>
  <si>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</si>
  <si>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</si>
  <si>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</si>
  <si>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</si>
  <si>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</si>
  <si>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</si>
  <si>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</si>
  <si>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</si>
  <si>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</si>
  <si>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</si>
  <si>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</si>
  <si>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</si>
  <si>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</si>
  <si>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</si>
  <si>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</si>
  <si>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</si>
  <si>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</si>
  <si>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</si>
  <si>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</si>
  <si>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</si>
  <si>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</si>
  <si>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</si>
  <si>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</si>
  <si>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</si>
  <si>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</si>
  <si>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</si>
  <si>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</si>
  <si>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</si>
  <si>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</si>
  <si>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</si>
  <si>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</si>
  <si>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</si>
  <si>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</si>
  <si>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</si>
  <si>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</si>
  <si>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</si>
  <si>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</si>
  <si>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</si>
  <si>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</si>
  <si>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</si>
  <si>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</si>
  <si>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</si>
  <si>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</si>
  <si>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</si>
  <si>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</si>
  <si>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</si>
  <si>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</si>
  <si>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</si>
  <si>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</si>
  <si>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</si>
  <si>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</si>
  <si>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</si>
  <si>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</si>
  <si>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</si>
  <si>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</si>
  <si>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</si>
  <si>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</si>
  <si>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</si>
  <si>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</si>
  <si>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</si>
  <si>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</si>
  <si>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</si>
  <si>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</si>
  <si>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</si>
  <si>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</si>
  <si>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</si>
  <si>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</si>
  <si>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</si>
  <si>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</si>
  <si>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</si>
  <si>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</si>
  <si>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</si>
  <si>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</si>
  <si>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</si>
  <si>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</si>
  <si>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</si>
  <si>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</si>
  <si>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</si>
  <si>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</si>
  <si>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</si>
  <si>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</si>
  <si>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</si>
  <si>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</si>
  <si>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</si>
  <si>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</si>
  <si>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</si>
  <si>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</si>
  <si>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</si>
  <si>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</si>
  <si>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</si>
  <si>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</si>
  <si>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</si>
  <si>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</si>
  <si>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</si>
  <si>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</si>
  <si>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</si>
  <si>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</si>
  <si>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</si>
  <si>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</si>
  <si>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</si>
  <si>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</si>
  <si>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</si>
  <si>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</si>
  <si>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</si>
  <si>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</si>
  <si>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</si>
  <si>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</si>
  <si>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</si>
  <si>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</si>
  <si>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</si>
  <si>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</si>
  <si>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</si>
  <si>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</si>
  <si>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</si>
  <si>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</si>
  <si>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</si>
  <si>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</si>
  <si>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</si>
  <si>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</si>
  <si>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</si>
  <si>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</si>
  <si>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</si>
  <si>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</si>
  <si>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</si>
  <si>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</si>
  <si>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</si>
  <si>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</si>
  <si>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</si>
  <si>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</si>
  <si>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</si>
  <si>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</si>
  <si>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</si>
  <si>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</si>
  <si>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</si>
  <si>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</si>
  <si>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</si>
  <si>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</si>
  <si>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</si>
  <si>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</si>
  <si>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</si>
  <si>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</si>
  <si>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</si>
  <si>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</si>
  <si>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</si>
  <si>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</si>
  <si>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</si>
  <si>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</si>
  <si>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</si>
  <si>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</si>
  <si>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</si>
  <si>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</si>
  <si>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</si>
  <si>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</si>
  <si>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</si>
  <si>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</si>
  <si>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</si>
  <si>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</si>
  <si>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</si>
  <si>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</si>
  <si>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</si>
  <si>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</si>
  <si>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</si>
  <si>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</si>
  <si>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</si>
  <si>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</si>
  <si>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</si>
  <si>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</si>
  <si>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</si>
  <si>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</si>
  <si>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</si>
  <si>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</si>
  <si>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</si>
  <si>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</si>
  <si>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</si>
  <si>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</si>
  <si>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</si>
  <si>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</si>
  <si>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</si>
  <si>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</si>
  <si>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</si>
  <si>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</si>
  <si>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</si>
  <si>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</si>
  <si>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</si>
  <si>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</si>
  <si>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</si>
  <si>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</si>
  <si>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</si>
  <si>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</si>
  <si>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</si>
  <si>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</si>
  <si>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</si>
  <si>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</si>
  <si>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</si>
  <si>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</si>
  <si>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</si>
  <si>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</si>
  <si>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</si>
  <si>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</si>
  <si>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</si>
  <si>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</si>
  <si>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</si>
  <si>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</si>
  <si>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</si>
  <si>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</si>
  <si>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</si>
  <si>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</si>
  <si>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</si>
  <si>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</si>
  <si>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</si>
  <si>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</si>
  <si>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</si>
  <si>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</si>
  <si>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</si>
  <si>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</si>
  <si>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</si>
  <si>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</si>
  <si>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</si>
  <si>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</si>
  <si>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</si>
  <si>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</si>
  <si>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</si>
  <si>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</si>
  <si>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</si>
  <si>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</si>
  <si>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</si>
  <si>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</si>
  <si>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</si>
  <si>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</si>
  <si>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</si>
  <si>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</si>
  <si>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</si>
  <si>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</si>
  <si>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</si>
  <si>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</si>
  <si>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</si>
  <si>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</si>
  <si>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</si>
  <si>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</si>
  <si>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</si>
  <si>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</si>
  <si>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</si>
  <si>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</si>
  <si>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</si>
  <si>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</si>
  <si>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</si>
  <si>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</si>
  <si>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</si>
  <si>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</si>
  <si>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</si>
  <si>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</si>
  <si>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</si>
  <si>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</si>
  <si>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</si>
  <si>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</si>
  <si>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</si>
  <si>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</si>
  <si>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</si>
  <si>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</si>
  <si>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</si>
  <si>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</si>
  <si>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</si>
  <si>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</si>
  <si>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</si>
  <si>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</si>
  <si>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</si>
  <si>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</si>
  <si>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</si>
  <si>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</si>
  <si>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</si>
  <si>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</si>
  <si>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</si>
  <si>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</si>
  <si>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</si>
  <si>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</si>
  <si>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</si>
  <si>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</si>
  <si>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</si>
  <si>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</si>
  <si>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</si>
  <si>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</si>
  <si>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</si>
  <si>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</si>
  <si>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</si>
  <si>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</si>
  <si>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</si>
  <si>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</si>
  <si>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</si>
  <si>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</si>
  <si>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</si>
  <si>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</si>
  <si>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</si>
  <si>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</si>
  <si>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</si>
  <si>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</si>
  <si>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</si>
  <si>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</si>
  <si>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</si>
  <si>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</si>
  <si>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</si>
  <si>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</si>
  <si>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</si>
  <si>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</si>
  <si>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</si>
  <si>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</si>
  <si>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</si>
  <si>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</si>
  <si>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</si>
  <si>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</si>
  <si>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</si>
  <si>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</si>
  <si>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</si>
  <si>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</si>
  <si>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</si>
  <si>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</si>
  <si>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</si>
  <si>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</si>
  <si>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</si>
  <si>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</si>
  <si>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</si>
  <si>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</si>
  <si>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</si>
  <si>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</si>
  <si>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</si>
  <si>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</si>
  <si>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</si>
  <si>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</si>
  <si>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</si>
  <si>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</si>
  <si>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</si>
  <si>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</si>
  <si>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</si>
  <si>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</si>
  <si>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</si>
  <si>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</si>
  <si>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</si>
  <si>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</si>
  <si>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</si>
  <si>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</si>
  <si>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</si>
  <si>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</si>
  <si>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</si>
  <si>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</si>
  <si>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</si>
  <si>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</si>
  <si>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</si>
  <si>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</si>
  <si>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</si>
  <si>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</si>
  <si>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</si>
  <si>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</si>
  <si>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</si>
  <si>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</si>
  <si>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</si>
  <si>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</si>
  <si>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</si>
  <si>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</si>
  <si>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</si>
  <si>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</si>
  <si>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</si>
  <si>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</si>
  <si>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</si>
  <si>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</si>
  <si>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</si>
  <si>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</si>
  <si>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</si>
  <si>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</si>
  <si>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</si>
  <si>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</si>
  <si>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</si>
  <si>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</si>
  <si>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</si>
  <si>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</si>
  <si>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</si>
  <si>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</si>
  <si>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</si>
  <si>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</si>
  <si>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</si>
  <si>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</si>
  <si>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</si>
  <si>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</si>
  <si>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</si>
  <si>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</si>
  <si>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</si>
  <si>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</si>
  <si>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</si>
  <si>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</si>
  <si>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</si>
  <si>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</si>
  <si>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</si>
  <si>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</si>
  <si>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</si>
  <si>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</si>
  <si>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</si>
  <si>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</si>
  <si>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</si>
  <si>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</si>
  <si>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</si>
  <si>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</si>
  <si>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</si>
  <si>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</si>
  <si>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</si>
  <si>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</si>
  <si>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</si>
  <si>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</si>
  <si>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</si>
  <si>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</si>
  <si>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</si>
  <si>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</si>
  <si>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</si>
  <si>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</si>
  <si>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</si>
  <si>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</si>
  <si>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</si>
  <si>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</si>
  <si>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</si>
  <si>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</si>
  <si>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</si>
  <si>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</si>
  <si>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</si>
  <si>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</si>
  <si>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</si>
  <si>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</si>
  <si>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</si>
  <si>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</si>
  <si>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</si>
  <si>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</si>
  <si>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</si>
  <si>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</si>
  <si>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</si>
  <si>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</si>
  <si>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</si>
  <si>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</si>
  <si>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</si>
  <si>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</si>
  <si>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</si>
  <si>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</si>
  <si>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</si>
  <si>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</si>
  <si>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</si>
  <si>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</si>
  <si>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</si>
  <si>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</si>
  <si>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</si>
  <si>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</si>
  <si>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</si>
  <si>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</si>
  <si>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</si>
  <si>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</si>
  <si>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</si>
  <si>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</si>
  <si>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</si>
  <si>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</si>
  <si>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</si>
  <si>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</si>
  <si>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</si>
  <si>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</si>
  <si>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</si>
  <si>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</si>
  <si>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</si>
  <si>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</si>
  <si>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</si>
  <si>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</si>
  <si>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</si>
  <si>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</si>
  <si>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</si>
  <si>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</si>
  <si>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</si>
  <si>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</si>
  <si>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</si>
  <si>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</si>
  <si>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</si>
  <si>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</si>
  <si>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</si>
  <si>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</si>
  <si>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</si>
  <si>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</si>
  <si>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</si>
  <si>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</si>
  <si>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</si>
  <si>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</si>
  <si>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</si>
  <si>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</si>
  <si>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</si>
  <si>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</si>
  <si>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</si>
  <si>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</si>
  <si>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</si>
  <si>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</si>
  <si>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</si>
  <si>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</si>
  <si>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</si>
  <si>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</si>
  <si>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</si>
  <si>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</si>
  <si>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</si>
  <si>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</si>
  <si>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</si>
  <si>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</si>
  <si>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</si>
  <si>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</si>
  <si>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</si>
  <si>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</si>
  <si>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</si>
  <si>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</si>
  <si>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</si>
  <si>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</si>
  <si>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</si>
  <si>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</si>
  <si>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</si>
  <si>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</si>
  <si>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</si>
  <si>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</si>
  <si>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</si>
  <si>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</si>
  <si>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</si>
  <si>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</si>
  <si>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</si>
  <si>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</si>
  <si>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</si>
  <si>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</si>
  <si>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</si>
  <si>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</si>
  <si>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</si>
  <si>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</si>
  <si>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</si>
  <si>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</si>
  <si>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</si>
  <si>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</si>
  <si>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</si>
  <si>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</si>
  <si>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</si>
  <si>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</si>
  <si>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</si>
  <si>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</si>
  <si>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</si>
  <si>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</si>
  <si>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</si>
  <si>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</si>
  <si>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</si>
  <si>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</si>
  <si>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</si>
  <si>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</si>
  <si>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</si>
  <si>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</si>
  <si>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</si>
  <si>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</si>
  <si>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</si>
  <si>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</si>
  <si>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</si>
  <si>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</si>
  <si>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</si>
  <si>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</si>
  <si>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</si>
  <si>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</si>
  <si>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</si>
  <si>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</si>
  <si>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</si>
  <si>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</si>
  <si>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</si>
  <si>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</si>
  <si>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</si>
  <si>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</si>
  <si>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</si>
  <si>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</si>
  <si>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</si>
  <si>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</si>
  <si>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</si>
  <si>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</si>
  <si>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</si>
  <si>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</si>
  <si>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</si>
  <si>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</si>
  <si>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</si>
  <si>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</si>
  <si>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</si>
  <si>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</si>
  <si>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</si>
  <si>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</si>
  <si>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</si>
  <si>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</si>
  <si>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</si>
  <si>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</si>
  <si>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</si>
  <si>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</si>
  <si>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</si>
  <si>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</si>
  <si>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</si>
  <si>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</si>
  <si>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</si>
  <si>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</si>
  <si>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</si>
  <si>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</si>
  <si>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</si>
  <si>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</si>
  <si>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</si>
  <si>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</si>
  <si>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</si>
  <si>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</si>
  <si>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</si>
  <si>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</si>
  <si>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</si>
  <si>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</si>
  <si>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</si>
  <si>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</si>
  <si>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</si>
  <si>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</si>
  <si>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</si>
  <si>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</si>
  <si>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</si>
  <si>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</si>
  <si>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</si>
  <si>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</si>
  <si>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</si>
  <si>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</si>
  <si>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</si>
  <si>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</si>
  <si>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</si>
  <si>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</si>
  <si>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</si>
  <si>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</si>
  <si>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</si>
  <si>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</si>
  <si>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</si>
  <si>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</si>
  <si>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</si>
  <si>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</si>
  <si>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</si>
  <si>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</si>
  <si>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</si>
  <si>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</si>
  <si>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</si>
  <si>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</si>
  <si>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</si>
  <si>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</si>
  <si>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</si>
  <si>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</si>
  <si>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</si>
  <si>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</si>
  <si>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</si>
  <si>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</si>
  <si>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</si>
  <si>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</si>
  <si>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</si>
  <si>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</si>
  <si>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</si>
  <si>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</si>
  <si>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</si>
  <si>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</si>
  <si>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</si>
  <si>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</si>
  <si>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</si>
  <si>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</si>
  <si>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</si>
  <si>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</si>
  <si>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</si>
  <si>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</si>
  <si>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</si>
  <si>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</si>
  <si>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</si>
  <si>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</si>
  <si>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</si>
  <si>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</si>
  <si>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</si>
  <si>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</si>
  <si>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</si>
  <si>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</si>
  <si>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</si>
  <si>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</si>
  <si>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</si>
  <si>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</si>
  <si>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</si>
  <si>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</si>
  <si>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</si>
  <si>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</si>
  <si>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</si>
  <si>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</si>
  <si>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</si>
  <si>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</si>
  <si>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</si>
  <si>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</si>
  <si>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</si>
  <si>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</si>
  <si>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</si>
  <si>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</si>
  <si>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</si>
  <si>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</si>
  <si>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</si>
  <si>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</si>
  <si>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</si>
  <si>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</si>
  <si>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</si>
  <si>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</si>
  <si>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</si>
  <si>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</si>
  <si>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</si>
  <si>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</si>
  <si>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</si>
  <si>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</si>
  <si>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</si>
  <si>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</si>
  <si>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</si>
  <si>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</si>
  <si>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</si>
  <si>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</si>
  <si>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</si>
  <si>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</si>
  <si>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</si>
  <si>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</si>
  <si>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</si>
  <si>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</si>
  <si>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</si>
  <si>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</si>
  <si>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</si>
  <si>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</si>
  <si>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</si>
  <si>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</si>
  <si>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</si>
  <si>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</si>
  <si>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</si>
  <si>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</si>
  <si>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</si>
  <si>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</si>
  <si>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</si>
  <si>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</si>
  <si>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</si>
  <si>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</si>
  <si>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</si>
  <si>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</si>
  <si>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</si>
  <si>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</si>
  <si>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</si>
  <si>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</si>
  <si>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</si>
  <si>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</si>
  <si>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</si>
  <si>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</si>
  <si>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</si>
  <si>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</si>
  <si>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</si>
  <si>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</si>
  <si>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</si>
  <si>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</si>
  <si>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</si>
  <si>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</si>
  <si>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</si>
  <si>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</si>
  <si>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</si>
  <si>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</si>
  <si>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</si>
  <si>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</si>
  <si>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</si>
  <si>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</si>
  <si>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</si>
  <si>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</si>
  <si>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</si>
  <si>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</si>
  <si>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</si>
  <si>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</si>
  <si>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</si>
  <si>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</si>
  <si>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</si>
  <si>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</si>
  <si>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</si>
  <si>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</si>
  <si>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</si>
  <si>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</si>
  <si>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</si>
  <si>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</si>
  <si>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</si>
  <si>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</si>
  <si>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</si>
  <si>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</si>
  <si>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</si>
  <si>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</si>
  <si>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</si>
  <si>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</si>
  <si>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</si>
  <si>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</si>
  <si>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</si>
  <si>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</si>
  <si>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</si>
  <si>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</si>
  <si>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</si>
  <si>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</si>
  <si>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</si>
  <si>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</si>
  <si>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</si>
  <si>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</si>
  <si>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</si>
  <si>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</si>
  <si>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</si>
  <si>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</si>
  <si>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</si>
  <si>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</si>
  <si>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</si>
  <si>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</si>
  <si>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</si>
  <si>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</si>
  <si>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</si>
  <si>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</si>
  <si>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</si>
  <si>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</si>
  <si>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</si>
  <si>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</si>
  <si>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</si>
  <si>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</si>
  <si>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</si>
  <si>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</si>
  <si>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</si>
  <si>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</si>
  <si>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</si>
  <si>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</si>
  <si>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</si>
  <si>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</si>
  <si>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</si>
  <si>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</si>
  <si>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</si>
  <si>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</si>
  <si>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</si>
  <si>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</si>
  <si>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</si>
  <si>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</si>
  <si>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</si>
  <si>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</si>
  <si>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</si>
  <si>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</si>
  <si>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</si>
  <si>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</si>
  <si>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</si>
  <si>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</si>
  <si>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</si>
  <si>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</si>
  <si>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</si>
  <si>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</si>
  <si>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</si>
  <si>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</si>
  <si>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</si>
  <si>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</si>
  <si>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</si>
  <si>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</si>
  <si>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</si>
  <si>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</si>
  <si>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</si>
  <si>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</si>
  <si>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</si>
  <si>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</si>
  <si>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</si>
  <si>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</si>
  <si>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</si>
  <si>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</si>
  <si>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</si>
  <si>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</si>
  <si>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</si>
  <si>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</si>
  <si>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</si>
  <si>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</si>
  <si>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</si>
  <si>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</si>
  <si>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</si>
  <si>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</si>
  <si>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</si>
  <si>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</si>
  <si>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</si>
  <si>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</si>
  <si>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</si>
  <si>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</si>
  <si>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</si>
  <si>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</si>
  <si>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</si>
  <si>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</si>
  <si>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</si>
  <si>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</si>
  <si>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</si>
  <si>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</si>
  <si>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</si>
  <si>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</si>
  <si>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</si>
  <si>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</si>
  <si>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</si>
  <si>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</si>
  <si>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</si>
  <si>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</si>
  <si>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</si>
  <si>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</si>
  <si>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</si>
  <si>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</si>
  <si>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</si>
  <si>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</si>
  <si>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</si>
  <si>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</si>
  <si>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</si>
  <si>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</si>
  <si>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</si>
  <si>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</si>
  <si>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</si>
  <si>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</si>
  <si>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</si>
  <si>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</si>
  <si>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</si>
  <si>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</si>
  <si>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</si>
  <si>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</si>
  <si>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</si>
  <si>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</si>
  <si>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</si>
  <si>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</si>
  <si>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</si>
  <si>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</si>
  <si>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</si>
  <si>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</si>
  <si>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</si>
  <si>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</si>
  <si>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</si>
  <si>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</si>
  <si>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</si>
  <si>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</si>
  <si>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</si>
  <si>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</si>
  <si>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</si>
  <si>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</si>
  <si>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</si>
  <si>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</si>
  <si>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</si>
  <si>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</si>
  <si>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</si>
  <si>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</si>
  <si>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</si>
  <si>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</si>
  <si>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</si>
  <si>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</si>
  <si>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</si>
  <si>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</si>
  <si>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</si>
  <si>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</si>
  <si>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</si>
  <si>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</si>
  <si>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</si>
  <si>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</si>
  <si>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</si>
  <si>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</si>
  <si>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</si>
  <si>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</si>
  <si>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</si>
  <si>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</si>
  <si>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</si>
  <si>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</si>
  <si>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</si>
  <si>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</si>
  <si>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</si>
  <si>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</si>
  <si>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</si>
  <si>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</si>
  <si>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</si>
  <si>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</si>
  <si>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</si>
  <si>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</si>
  <si>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</si>
  <si>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</si>
  <si>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</si>
  <si>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</si>
  <si>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</si>
  <si>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</si>
  <si>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</si>
  <si>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</si>
  <si>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</si>
  <si>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</si>
  <si>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</si>
  <si>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</si>
  <si>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</si>
  <si>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</si>
  <si>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</si>
  <si>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</si>
  <si>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</si>
  <si>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</si>
  <si>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</si>
  <si>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</si>
  <si>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</si>
  <si>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</si>
  <si>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</si>
  <si>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</si>
  <si>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</si>
  <si>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</si>
  <si>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</si>
  <si>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</si>
  <si>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</si>
  <si>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</si>
  <si>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</si>
  <si>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</si>
  <si>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</si>
  <si>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</si>
  <si>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</si>
  <si>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</si>
  <si>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</si>
  <si>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</si>
  <si>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</si>
  <si>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</si>
  <si>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</si>
  <si>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</si>
  <si>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</si>
  <si>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</si>
  <si>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</si>
  <si>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</si>
  <si>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</si>
  <si>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</si>
  <si>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</si>
  <si>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</si>
  <si>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</si>
  <si>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</si>
  <si>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</si>
  <si>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</si>
  <si>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</si>
  <si>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</si>
  <si>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</si>
  <si>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</si>
  <si>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</si>
  <si>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</si>
  <si>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</si>
  <si>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</si>
  <si>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</si>
  <si>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</si>
  <si>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</si>
  <si>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</si>
  <si>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</si>
  <si>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</si>
  <si>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</si>
  <si>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</si>
  <si>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</si>
  <si>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</si>
  <si>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</si>
  <si>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</si>
  <si>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</si>
  <si>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</si>
  <si>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</si>
  <si>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</si>
  <si>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</si>
  <si>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</si>
  <si>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</si>
  <si>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</si>
  <si>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</si>
  <si>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</si>
  <si>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</si>
  <si>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</si>
  <si>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</si>
  <si>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</si>
  <si>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</si>
  <si>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</si>
  <si>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</si>
  <si>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</si>
  <si>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</si>
  <si>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</si>
  <si>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</si>
  <si>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</si>
  <si>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</si>
  <si>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</si>
  <si>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</si>
  <si>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</si>
  <si>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</si>
  <si>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</si>
  <si>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</si>
  <si>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</si>
  <si>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</si>
  <si>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</si>
  <si>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</si>
  <si>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</si>
  <si>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</si>
  <si>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</si>
  <si>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</si>
  <si>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</si>
  <si>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</si>
  <si>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</si>
  <si>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</si>
  <si>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</si>
  <si>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</si>
  <si>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</si>
  <si>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</si>
  <si>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</si>
  <si>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</si>
  <si>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</si>
  <si>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</si>
  <si>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</si>
  <si>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</si>
  <si>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</si>
  <si>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</si>
  <si>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</si>
  <si>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</si>
  <si>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</si>
  <si>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</si>
  <si>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</si>
  <si>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</si>
  <si>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</si>
  <si>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</si>
  <si>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</si>
  <si>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</si>
  <si>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</si>
  <si>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</si>
  <si>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</si>
  <si>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</si>
  <si>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</si>
  <si>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</si>
  <si>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</si>
  <si>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</si>
  <si>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</si>
  <si>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</si>
  <si>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</si>
  <si>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</si>
  <si>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</si>
  <si>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</si>
  <si>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</si>
  <si>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</si>
  <si>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</si>
  <si>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</si>
  <si>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</si>
  <si>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</si>
  <si>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</si>
  <si>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</si>
  <si>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</si>
  <si>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</si>
  <si>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</si>
  <si>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</si>
  <si>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</si>
  <si>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</si>
  <si>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</si>
  <si>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</si>
  <si>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</si>
  <si>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</si>
  <si>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</si>
  <si>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</si>
  <si>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</si>
  <si>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</si>
  <si>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</si>
  <si>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</si>
  <si>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</si>
  <si>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</si>
  <si>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</si>
  <si>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</si>
  <si>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</si>
  <si>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</si>
  <si>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</si>
  <si>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</si>
  <si>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</si>
  <si>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</si>
  <si>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</si>
  <si>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</si>
  <si>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</si>
  <si>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</si>
  <si>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</si>
  <si>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</si>
  <si>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</si>
  <si>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</si>
  <si>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</si>
  <si>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</si>
  <si>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</si>
  <si>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</si>
  <si>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</si>
  <si>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</si>
  <si>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</si>
  <si>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</si>
  <si>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</si>
  <si>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</si>
  <si>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</si>
  <si>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</si>
  <si>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</si>
  <si>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</si>
  <si>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</si>
  <si>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</si>
  <si>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</si>
  <si>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</si>
  <si>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</si>
  <si>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</si>
  <si>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</si>
  <si>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</si>
  <si>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</si>
  <si>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</si>
  <si>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</si>
  <si>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</si>
  <si>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</si>
  <si>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</si>
  <si>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</si>
  <si>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</si>
  <si>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</si>
  <si>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</si>
  <si>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</si>
  <si>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</si>
  <si>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</si>
  <si>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</si>
  <si>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</si>
  <si>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</si>
  <si>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</si>
  <si>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</si>
  <si>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</si>
  <si>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</si>
  <si>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</si>
  <si>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</si>
  <si>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</si>
  <si>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</si>
  <si>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</si>
  <si>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</si>
  <si>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</si>
  <si>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</si>
  <si>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</si>
  <si>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</si>
  <si>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</si>
  <si>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</si>
  <si>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</si>
  <si>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</si>
  <si>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</si>
  <si>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</si>
  <si>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</si>
  <si>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</si>
  <si>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</si>
  <si>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</si>
  <si>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</si>
  <si>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</si>
  <si>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</si>
  <si>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</si>
  <si>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</si>
  <si>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</si>
  <si>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</si>
  <si>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</si>
  <si>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</si>
  <si>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</si>
  <si>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</si>
  <si>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</si>
  <si>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</si>
  <si>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</si>
  <si>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</si>
  <si>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</si>
  <si>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</si>
  <si>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</si>
  <si>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</si>
  <si>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</si>
  <si>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</si>
  <si>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</si>
  <si>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</si>
  <si>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</si>
  <si>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</si>
  <si>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</si>
  <si>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</si>
  <si>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</si>
  <si>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</si>
  <si>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</si>
  <si>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</si>
  <si>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</si>
  <si>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</si>
  <si>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</si>
  <si>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</si>
  <si>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</si>
  <si>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</si>
  <si>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</si>
  <si>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</si>
  <si>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</si>
  <si>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</si>
  <si>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</si>
  <si>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</si>
  <si>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</si>
  <si>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</si>
  <si>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</si>
  <si>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</si>
  <si>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</si>
  <si>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</si>
  <si>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</si>
  <si>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</si>
  <si>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</si>
  <si>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</si>
  <si>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</si>
  <si>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</si>
  <si>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</si>
  <si>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</si>
  <si>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</si>
  <si>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</si>
  <si>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</si>
  <si>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</si>
  <si>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</si>
  <si>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</si>
  <si>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</si>
  <si>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</si>
  <si>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</si>
  <si>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</si>
  <si>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</si>
  <si>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</si>
  <si>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</si>
  <si>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</si>
  <si>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</si>
  <si>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</si>
  <si>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</si>
  <si>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</si>
  <si>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</si>
  <si>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</si>
  <si>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</si>
  <si>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</si>
  <si>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</si>
  <si>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</si>
  <si>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</si>
  <si>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</si>
  <si>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</si>
  <si>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</si>
  <si>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</si>
  <si>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</si>
  <si>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</si>
  <si>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</si>
  <si>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</si>
  <si>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</si>
  <si>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</si>
  <si>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</si>
  <si>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</si>
  <si>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</si>
  <si>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</si>
  <si>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</si>
  <si>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</si>
  <si>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</si>
  <si>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</si>
  <si>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</si>
  <si>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</si>
  <si>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</si>
  <si>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</si>
  <si>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</si>
  <si>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</si>
  <si>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</si>
  <si>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</si>
  <si>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</si>
  <si>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</si>
  <si>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</si>
  <si>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</si>
  <si>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</si>
  <si>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</si>
  <si>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</si>
  <si>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</si>
  <si>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</si>
  <si>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</si>
  <si>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</si>
  <si>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</si>
  <si>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</si>
  <si>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</si>
  <si>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</si>
  <si>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</si>
  <si>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</si>
  <si>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</si>
  <si>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</si>
  <si>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</si>
  <si>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</si>
  <si>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</si>
  <si>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</si>
  <si>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</si>
  <si>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</si>
  <si>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</si>
  <si>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</si>
  <si>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</si>
  <si>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</si>
  <si>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</si>
  <si>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</si>
  <si>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</si>
  <si>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</si>
  <si>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</si>
  <si>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</si>
  <si>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</si>
  <si>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</si>
  <si>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</si>
  <si>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</si>
  <si>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</si>
  <si>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</si>
  <si>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</si>
  <si>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</si>
  <si>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</si>
  <si>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</si>
  <si>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</si>
  <si>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</si>
  <si>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</si>
  <si>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</si>
  <si>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</si>
  <si>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</si>
  <si>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</si>
  <si>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</si>
  <si>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</si>
  <si>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</si>
  <si>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</si>
  <si>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</si>
  <si>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</si>
  <si>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</si>
  <si>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</si>
  <si>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</si>
  <si>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</si>
  <si>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</si>
  <si>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</si>
  <si>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</si>
  <si>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</si>
  <si>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</si>
  <si>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</si>
  <si>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</si>
  <si>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</si>
  <si>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</si>
  <si>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</si>
  <si>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</si>
  <si>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</si>
  <si>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</si>
  <si>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</si>
  <si>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</si>
  <si>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</si>
  <si>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</si>
  <si>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</si>
  <si>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</si>
  <si>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</si>
  <si>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</si>
  <si>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</si>
  <si>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</si>
  <si>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</si>
  <si>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</si>
  <si>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</si>
  <si>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</si>
  <si>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</si>
  <si>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</si>
  <si>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</si>
  <si>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</si>
  <si>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</si>
  <si>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</si>
  <si>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</si>
  <si>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</si>
  <si>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</si>
  <si>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</si>
  <si>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</si>
  <si>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</si>
  <si>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</si>
  <si>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</si>
  <si>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</si>
  <si>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</si>
  <si>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</si>
  <si>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</si>
  <si>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</si>
  <si>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</si>
  <si>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</si>
  <si>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</si>
  <si>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</si>
  <si>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</si>
  <si>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</si>
  <si>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</si>
  <si>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</si>
  <si>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</si>
  <si>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</si>
  <si>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</si>
  <si>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</si>
  <si>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</si>
  <si>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</si>
  <si>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</si>
  <si>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</si>
  <si>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</si>
  <si>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</si>
  <si>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</si>
  <si>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</si>
  <si>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</si>
  <si>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</si>
  <si>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</si>
  <si>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</si>
  <si>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</si>
  <si>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</si>
  <si>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</si>
  <si>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</si>
  <si>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</si>
  <si>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</si>
  <si>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</si>
  <si>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</si>
  <si>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</si>
  <si>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</si>
  <si>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</si>
  <si>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</si>
  <si>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</si>
  <si>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</si>
  <si>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</si>
  <si>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</si>
  <si>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</si>
  <si>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</si>
  <si>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</si>
  <si>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</si>
  <si>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</si>
  <si>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</si>
  <si>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</si>
  <si>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</si>
  <si>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</si>
  <si>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</si>
  <si>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</si>
  <si>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</si>
  <si>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</si>
  <si>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</si>
  <si>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</si>
  <si>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</si>
  <si>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</si>
  <si>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</si>
  <si>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</si>
  <si>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</si>
  <si>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</si>
  <si>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</si>
  <si>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</si>
  <si>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</si>
  <si>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</si>
  <si>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</si>
  <si>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</si>
  <si>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</si>
  <si>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</si>
  <si>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</si>
  <si>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</si>
  <si>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</si>
  <si>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</si>
  <si>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</si>
  <si>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</si>
  <si>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</si>
  <si>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</si>
  <si>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</si>
  <si>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</si>
  <si>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</si>
  <si>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</si>
  <si>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</si>
  <si>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</si>
  <si>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</si>
  <si>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</si>
  <si>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</si>
  <si>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</si>
  <si>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</si>
  <si>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</si>
  <si>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</si>
  <si>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</si>
  <si>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</si>
  <si>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</si>
  <si>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</si>
  <si>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</si>
  <si>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</si>
  <si>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</si>
  <si>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</si>
  <si>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</si>
  <si>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</si>
  <si>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</si>
  <si>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</si>
  <si>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</si>
  <si>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</si>
  <si>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</si>
  <si>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</si>
  <si>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</si>
  <si>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</si>
  <si>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</si>
  <si>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</si>
  <si>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</si>
  <si>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</si>
  <si>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</si>
  <si>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</si>
  <si>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</si>
  <si>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</si>
  <si>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</si>
  <si>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</si>
  <si>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</si>
  <si>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</si>
  <si>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</si>
  <si>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</si>
  <si>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</si>
  <si>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</si>
  <si>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</si>
  <si>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</si>
  <si>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</si>
  <si>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</si>
  <si>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</si>
  <si>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</si>
  <si>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</si>
  <si>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</si>
  <si>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</si>
  <si>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</si>
  <si>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</si>
  <si>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</si>
  <si>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</si>
  <si>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</si>
  <si>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</si>
  <si>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</si>
  <si>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</si>
  <si>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</si>
  <si>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</si>
  <si>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</si>
  <si>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</si>
  <si>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</si>
  <si>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</si>
  <si>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</si>
  <si>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</si>
  <si>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</si>
  <si>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</si>
  <si>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</si>
  <si>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</si>
  <si>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</si>
  <si>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</si>
  <si>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</si>
  <si>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</si>
  <si>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</si>
  <si>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</si>
  <si>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</si>
  <si>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</si>
  <si>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</si>
  <si>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</si>
  <si>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</si>
  <si>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</si>
  <si>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</si>
  <si>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</si>
  <si>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</si>
  <si>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</si>
  <si>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</si>
  <si>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</si>
  <si>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</si>
  <si>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</si>
  <si>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</si>
  <si>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</si>
  <si>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</si>
  <si>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</si>
  <si>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</si>
  <si>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</si>
  <si>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</si>
  <si>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</si>
  <si>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</si>
  <si>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</si>
  <si>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</si>
  <si>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</si>
  <si>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</si>
  <si>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</si>
  <si>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</si>
  <si>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</si>
  <si>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</si>
  <si>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</si>
  <si>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</si>
  <si>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</si>
  <si>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</si>
  <si>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</si>
  <si>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</si>
  <si>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</si>
  <si>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</si>
  <si>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</si>
  <si>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</si>
  <si>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</si>
  <si>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</si>
  <si>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</si>
  <si>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</si>
  <si>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</si>
  <si>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</si>
  <si>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</si>
  <si>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</si>
  <si>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</si>
  <si>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</si>
  <si>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</si>
  <si>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</si>
  <si>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</si>
  <si>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</si>
  <si>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</si>
  <si>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</si>
  <si>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</si>
  <si>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</si>
  <si>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</si>
  <si>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</si>
  <si>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</si>
  <si>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</si>
  <si>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</si>
  <si>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</si>
  <si>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</si>
  <si>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</si>
  <si>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</si>
  <si>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</si>
  <si>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</si>
  <si>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</si>
  <si>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</si>
  <si>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</si>
  <si>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</si>
  <si>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</si>
  <si>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</si>
  <si>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</si>
  <si>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</si>
  <si>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</si>
  <si>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</si>
  <si>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</si>
  <si>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</si>
  <si>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</si>
  <si>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</si>
  <si>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</si>
  <si>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</si>
  <si>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</si>
  <si>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</si>
  <si>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</si>
  <si>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</si>
  <si>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</si>
  <si>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</si>
  <si>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</si>
  <si>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</si>
  <si>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</si>
  <si>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</si>
  <si>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</si>
  <si>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</si>
  <si>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</si>
  <si>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</si>
  <si>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</si>
  <si>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</si>
  <si>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</si>
  <si>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</si>
  <si>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</si>
  <si>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</si>
  <si>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</si>
  <si>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</si>
  <si>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</si>
  <si>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</si>
  <si>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</si>
  <si>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</si>
  <si>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</si>
  <si>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</si>
  <si>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</si>
  <si>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</si>
  <si>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</si>
  <si>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</si>
  <si>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</si>
  <si>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</si>
  <si>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</si>
  <si>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</si>
  <si>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</si>
  <si>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</si>
  <si>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</si>
  <si>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</si>
  <si>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</si>
  <si>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</si>
  <si>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</si>
  <si>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</si>
  <si>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</si>
  <si>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</si>
  <si>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</si>
  <si>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</si>
  <si>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</si>
  <si>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</si>
  <si>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</si>
  <si>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</si>
  <si>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</si>
  <si>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</si>
  <si>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</si>
  <si>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</si>
  <si>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</si>
  <si>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</si>
  <si>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</si>
  <si>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</si>
  <si>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</si>
  <si>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</si>
  <si>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</si>
  <si>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</si>
  <si>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</si>
  <si>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</si>
  <si>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</si>
  <si>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</si>
  <si>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</si>
  <si>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</si>
  <si>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</si>
  <si>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</si>
  <si>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</si>
  <si>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</si>
  <si>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</si>
  <si>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</si>
  <si>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</si>
  <si>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</si>
  <si>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</si>
  <si>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</si>
  <si>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</si>
  <si>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</si>
  <si>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</si>
  <si>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</si>
  <si>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</si>
  <si>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</si>
  <si>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</si>
  <si>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</si>
  <si>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</si>
  <si>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</si>
  <si>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</si>
  <si>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</si>
  <si>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</si>
  <si>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</si>
  <si>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</si>
  <si>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</si>
  <si>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</si>
  <si>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</si>
  <si>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</si>
  <si>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</si>
  <si>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</si>
  <si>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</si>
  <si>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</si>
  <si>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</si>
  <si>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</si>
  <si>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</si>
  <si>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</si>
  <si>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</si>
  <si>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</si>
  <si>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</si>
  <si>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</si>
  <si>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</si>
  <si>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</si>
  <si>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</si>
  <si>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</si>
  <si>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</si>
  <si>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</si>
  <si>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</si>
  <si>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</si>
  <si>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</si>
  <si>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</si>
  <si>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</si>
  <si>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</si>
  <si>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</si>
  <si>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</si>
  <si>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</si>
  <si>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</si>
  <si>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</si>
  <si>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</si>
  <si>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</si>
  <si>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</si>
  <si>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</si>
  <si>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</si>
  <si>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</si>
  <si>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</si>
  <si>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</si>
  <si>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</si>
  <si>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</si>
  <si>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</si>
  <si>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</si>
  <si>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</si>
  <si>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</si>
  <si>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</si>
  <si>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</si>
  <si>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</si>
  <si>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</si>
  <si>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</si>
  <si>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</si>
  <si>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</si>
  <si>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</si>
  <si>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</si>
  <si>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</si>
  <si>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</si>
  <si>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</si>
  <si>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</si>
  <si>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</si>
  <si>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</si>
  <si>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</si>
  <si>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</si>
  <si>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</si>
  <si>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</si>
  <si>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</si>
  <si>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</si>
  <si>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</si>
  <si>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</si>
  <si>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</si>
  <si>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</si>
  <si>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</si>
  <si>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</si>
  <si>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</si>
  <si>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</si>
  <si>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</si>
  <si>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</si>
  <si>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</si>
  <si>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</si>
  <si>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</si>
  <si>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</si>
  <si>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</si>
  <si>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</si>
  <si>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</si>
  <si>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</si>
  <si>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</si>
  <si>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</si>
  <si>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</si>
  <si>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</si>
  <si>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</si>
  <si>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</si>
  <si>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</si>
  <si>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</si>
  <si>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</si>
  <si>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</si>
  <si>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</si>
  <si>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</si>
  <si>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</si>
  <si>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</si>
  <si>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</si>
  <si>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</si>
  <si>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</si>
  <si>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</si>
  <si>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</si>
  <si>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</si>
  <si>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</si>
  <si>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</si>
  <si>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</si>
  <si>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</si>
  <si>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</si>
  <si>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</si>
  <si>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</si>
  <si>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</si>
  <si>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</si>
  <si>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</si>
  <si>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</si>
  <si>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</si>
  <si>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</si>
  <si>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</si>
  <si>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</si>
  <si>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</si>
  <si>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</si>
  <si>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</si>
  <si>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</si>
  <si>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</si>
  <si>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</si>
  <si>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</si>
  <si>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</si>
  <si>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</si>
  <si>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</si>
  <si>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</si>
  <si>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</si>
  <si>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</si>
  <si>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</si>
  <si>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</si>
  <si>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</si>
  <si>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</si>
  <si>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</si>
  <si>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</si>
  <si>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</si>
  <si>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</si>
  <si>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</si>
  <si>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</si>
  <si>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</si>
  <si>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</si>
  <si>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</si>
  <si>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</si>
  <si>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</si>
  <si>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</si>
  <si>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</si>
  <si>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</si>
  <si>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</si>
  <si>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</si>
  <si>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</si>
  <si>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</si>
  <si>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</si>
  <si>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</si>
  <si>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</si>
  <si>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</si>
  <si>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</si>
  <si>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</si>
  <si>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</si>
  <si>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</si>
  <si>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</si>
  <si>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</si>
  <si>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</si>
  <si>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</si>
  <si>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</si>
  <si>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</si>
  <si>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</si>
  <si>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</si>
  <si>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</si>
  <si>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</si>
  <si>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</si>
  <si>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</si>
  <si>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</si>
  <si>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</si>
  <si>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</si>
  <si>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</si>
  <si>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</si>
  <si>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</si>
  <si>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</si>
  <si>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</si>
  <si>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</si>
  <si>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</si>
  <si>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</si>
  <si>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</si>
  <si>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</si>
  <si>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</si>
  <si>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</si>
  <si>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</si>
  <si>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</si>
  <si>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</si>
  <si>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</si>
  <si>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</si>
  <si>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</si>
  <si>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</si>
  <si>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</si>
  <si>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</si>
  <si>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</si>
  <si>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</si>
  <si>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</si>
  <si>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</si>
  <si>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</si>
  <si>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</si>
  <si>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</si>
  <si>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</si>
  <si>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</si>
  <si>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</si>
  <si>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</si>
  <si>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</si>
  <si>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</si>
  <si>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</si>
  <si>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</si>
  <si>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</si>
  <si>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</si>
  <si>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</si>
  <si>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</si>
  <si>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</si>
  <si>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</si>
  <si>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</si>
  <si>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</si>
  <si>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</si>
  <si>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</si>
  <si>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</si>
  <si>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</si>
  <si>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</si>
  <si>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</si>
  <si>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</si>
  <si>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</si>
  <si>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</si>
  <si>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</si>
  <si>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</si>
  <si>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</si>
  <si>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</si>
  <si>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</si>
  <si>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</si>
  <si>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</si>
  <si>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</si>
  <si>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</si>
  <si>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</si>
  <si>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</si>
  <si>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</si>
  <si>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</si>
  <si>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</si>
  <si>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</si>
  <si>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</si>
  <si>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</si>
  <si>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</si>
  <si>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</si>
  <si>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</si>
  <si>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</si>
  <si>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</si>
  <si>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</si>
  <si>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</si>
  <si>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</si>
  <si>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</si>
  <si>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</si>
  <si>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</si>
  <si>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</si>
  <si>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</si>
  <si>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</si>
  <si>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</si>
  <si>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</si>
  <si>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</si>
  <si>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</si>
  <si>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</si>
  <si>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</si>
  <si>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</si>
  <si>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</si>
  <si>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</si>
  <si>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</si>
  <si>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</si>
  <si>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</si>
  <si>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</si>
  <si>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</si>
  <si>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</si>
  <si>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</si>
  <si>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</si>
  <si>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</si>
  <si>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</si>
  <si>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</si>
  <si>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</si>
  <si>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</si>
  <si>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</si>
  <si>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</si>
  <si>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</si>
  <si>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</si>
  <si>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</si>
  <si>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</si>
  <si>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</si>
  <si>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</si>
  <si>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</si>
  <si>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</si>
  <si>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</si>
  <si>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</si>
  <si>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</si>
  <si>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</si>
  <si>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</si>
  <si>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</si>
  <si>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</si>
  <si>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</si>
  <si>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</si>
  <si>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</si>
  <si>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</si>
  <si>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</si>
  <si>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</si>
  <si>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</si>
  <si>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</si>
  <si>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</si>
  <si>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</si>
  <si>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</si>
  <si>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</si>
  <si>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</si>
  <si>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</si>
  <si>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</si>
  <si>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</si>
  <si>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</si>
  <si>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</si>
  <si>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</si>
  <si>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</si>
  <si>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</si>
  <si>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</si>
  <si>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</si>
  <si>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</si>
  <si>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</si>
  <si>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</si>
  <si>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</si>
  <si>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</si>
  <si>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</si>
  <si>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</si>
  <si>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</si>
  <si>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</si>
  <si>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</si>
  <si>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</si>
  <si>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</si>
  <si>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</si>
  <si>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</si>
  <si>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</si>
  <si>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</si>
  <si>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</si>
  <si>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</si>
  <si>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</si>
  <si>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</si>
  <si>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</si>
  <si>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</si>
  <si>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</si>
  <si>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</si>
  <si>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</si>
  <si>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</si>
  <si>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</si>
  <si>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</si>
  <si>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</si>
  <si>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</si>
  <si>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</si>
  <si>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</si>
  <si>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</si>
  <si>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</si>
  <si>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</si>
  <si>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</si>
  <si>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</si>
  <si>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</si>
  <si>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</si>
  <si>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</si>
  <si>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</si>
  <si>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</si>
  <si>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</si>
  <si>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</si>
  <si>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</si>
  <si>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</si>
  <si>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</si>
  <si>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</si>
  <si>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</si>
  <si>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</si>
  <si>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</si>
  <si>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</si>
  <si>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</si>
  <si>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</si>
  <si>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</si>
  <si>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</si>
  <si>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</si>
  <si>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</si>
  <si>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</si>
  <si>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</si>
  <si>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</si>
  <si>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</si>
  <si>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</si>
  <si>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</si>
  <si>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</si>
  <si>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</si>
  <si>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</si>
  <si>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</si>
  <si>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</si>
  <si>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</si>
  <si>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</si>
  <si>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</si>
  <si>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</si>
  <si>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</si>
  <si>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</si>
  <si>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</si>
  <si>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</si>
  <si>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</si>
  <si>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</si>
  <si>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</si>
  <si>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</si>
  <si>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</si>
  <si>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</si>
  <si>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</si>
  <si>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</si>
  <si>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</si>
  <si>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</si>
  <si>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</si>
  <si>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</si>
  <si>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</si>
  <si>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</si>
  <si>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</si>
  <si>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</si>
  <si>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</si>
  <si>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</si>
  <si>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</si>
  <si>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</si>
  <si>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</si>
  <si>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</si>
  <si>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</si>
  <si>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</si>
  <si>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</si>
  <si>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</si>
  <si>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</si>
  <si>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</si>
  <si>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</si>
  <si>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</si>
  <si>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</si>
  <si>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</si>
  <si>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</si>
  <si>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</si>
  <si>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</si>
  <si>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</si>
  <si>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</si>
  <si>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</si>
  <si>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</si>
  <si>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</si>
  <si>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</si>
  <si>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</si>
  <si>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</si>
  <si>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</si>
  <si>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</si>
  <si>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</si>
  <si>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</si>
  <si>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</si>
  <si>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</si>
  <si>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</si>
  <si>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</si>
  <si>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</si>
  <si>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</si>
  <si>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</si>
  <si>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</si>
  <si>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</si>
  <si>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</si>
  <si>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</si>
  <si>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</si>
  <si>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</si>
  <si>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</si>
  <si>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</si>
  <si>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</si>
  <si>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</si>
  <si>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</si>
  <si>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</si>
  <si>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</si>
  <si>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</si>
  <si>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</si>
  <si>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</si>
  <si>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</si>
  <si>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</si>
  <si>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</si>
  <si>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</si>
  <si>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</si>
  <si>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</si>
  <si>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</si>
  <si>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</si>
  <si>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</si>
  <si>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</si>
  <si>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</si>
  <si>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</si>
  <si>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</si>
  <si>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</si>
  <si>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</si>
  <si>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</si>
  <si>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</si>
  <si>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</si>
  <si>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</si>
  <si>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</si>
  <si>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</si>
  <si>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</si>
  <si>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</si>
  <si>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</si>
  <si>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</si>
  <si>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</si>
  <si>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</si>
  <si>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</si>
  <si>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</si>
  <si>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</si>
  <si>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</si>
  <si>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</si>
  <si>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</si>
  <si>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</si>
  <si>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</si>
  <si>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</si>
  <si>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</si>
  <si>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</si>
  <si>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</si>
  <si>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</si>
  <si>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</si>
  <si>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</si>
  <si>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</si>
  <si>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</si>
  <si>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</si>
  <si>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</si>
  <si>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</si>
  <si>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</si>
  <si>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</si>
  <si>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</si>
  <si>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</si>
  <si>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</si>
  <si>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</si>
  <si>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</si>
  <si>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</si>
  <si>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</si>
  <si>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</si>
  <si>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</si>
  <si>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</si>
  <si>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</si>
  <si>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</si>
  <si>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</si>
  <si>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</si>
  <si>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</si>
  <si>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</si>
  <si>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</si>
  <si>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</si>
  <si>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</si>
  <si>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</si>
  <si>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</si>
  <si>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</si>
  <si>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</si>
  <si>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</si>
  <si>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</si>
  <si>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</si>
  <si>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</si>
  <si>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</si>
  <si>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</si>
  <si>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</si>
  <si>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</si>
  <si>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</si>
  <si>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</si>
  <si>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</si>
  <si>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</si>
  <si>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</si>
  <si>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</si>
  <si>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</si>
  <si>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</si>
  <si>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</si>
  <si>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</si>
  <si>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</si>
  <si>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</si>
  <si>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</si>
  <si>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</si>
  <si>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</si>
  <si>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</si>
  <si>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</si>
  <si>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</si>
  <si>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</si>
  <si>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</si>
  <si>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</si>
  <si>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</si>
  <si>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</si>
  <si>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</si>
  <si>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</si>
  <si>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</si>
  <si>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</si>
  <si>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</si>
  <si>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</si>
  <si>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</si>
  <si>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</si>
  <si>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</si>
  <si>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</si>
  <si>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</si>
  <si>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</si>
  <si>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</si>
  <si>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</si>
  <si>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</si>
  <si>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</si>
  <si>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</si>
  <si>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</si>
  <si>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</si>
  <si>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</si>
  <si>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</si>
  <si>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</si>
  <si>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</si>
  <si>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</si>
  <si>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</si>
  <si>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</si>
  <si>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</si>
  <si>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</si>
  <si>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</si>
  <si>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</si>
  <si>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</si>
  <si>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</si>
  <si>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</si>
  <si>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</si>
  <si>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</si>
  <si>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</si>
  <si>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</si>
  <si>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</si>
  <si>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</si>
  <si>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</si>
  <si>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</si>
  <si>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</si>
  <si>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</si>
  <si>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</si>
  <si>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</si>
  <si>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</si>
  <si>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</si>
  <si>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</si>
  <si>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</si>
  <si>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</si>
  <si>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</si>
  <si>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</si>
  <si>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</si>
  <si>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</si>
  <si>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</si>
  <si>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</si>
  <si>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</si>
  <si>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</si>
  <si>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</si>
  <si>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</si>
  <si>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</si>
  <si>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</si>
  <si>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</si>
  <si>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</si>
  <si>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</si>
  <si>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</si>
  <si>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</si>
  <si>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</si>
  <si>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</si>
  <si>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</si>
  <si>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</si>
  <si>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</si>
  <si>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</si>
  <si>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</si>
  <si>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</si>
  <si>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</si>
  <si>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</si>
  <si>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</si>
  <si>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</si>
  <si>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</si>
  <si>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</si>
  <si>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</si>
  <si>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</si>
  <si>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</si>
  <si>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</si>
  <si>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</si>
  <si>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</si>
  <si>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</si>
  <si>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</si>
  <si>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</si>
  <si>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</si>
  <si>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</si>
  <si>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</si>
  <si>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</si>
  <si>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</si>
  <si>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</si>
  <si>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</si>
  <si>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</si>
  <si>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</si>
  <si>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</si>
  <si>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</si>
  <si>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</si>
  <si>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</si>
  <si>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</si>
  <si>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</si>
  <si>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</si>
  <si>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</si>
  <si>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</si>
  <si>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</si>
  <si>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</si>
  <si>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</si>
  <si>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</si>
  <si>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</si>
  <si>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</si>
  <si>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</si>
  <si>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</si>
  <si>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</si>
  <si>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</si>
  <si>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</si>
  <si>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</si>
  <si>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</si>
  <si>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</si>
  <si>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</si>
  <si>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</si>
  <si>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</si>
  <si>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</si>
  <si>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</si>
  <si>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</si>
  <si>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</si>
  <si>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</si>
  <si>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</si>
  <si>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</si>
  <si>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</si>
  <si>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</si>
  <si>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</si>
  <si>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</si>
  <si>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</si>
  <si>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</si>
  <si>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</si>
  <si>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</si>
  <si>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</si>
  <si>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</si>
  <si>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</si>
  <si>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</si>
  <si>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</si>
  <si>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</si>
  <si>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</si>
  <si>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</si>
  <si>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</si>
  <si>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</si>
  <si>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</si>
  <si>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</si>
  <si>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</si>
  <si>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</si>
  <si>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</si>
  <si>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</si>
  <si>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</si>
  <si>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</si>
  <si>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</si>
  <si>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</si>
  <si>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</si>
  <si>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</si>
  <si>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</si>
  <si>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</si>
  <si>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</si>
  <si>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</si>
  <si>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</si>
  <si>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</si>
  <si>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</si>
  <si>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</si>
  <si>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</si>
  <si>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</si>
  <si>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</si>
  <si>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</si>
  <si>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</si>
  <si>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</si>
  <si>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</si>
  <si>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</si>
  <si>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</si>
  <si>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</si>
  <si>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</si>
  <si>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</si>
  <si>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</si>
  <si>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</si>
  <si>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</si>
  <si>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</si>
  <si>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</si>
  <si>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</si>
  <si>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</si>
  <si>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</si>
  <si>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</si>
  <si>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</si>
  <si>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</si>
  <si>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</si>
  <si>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</si>
  <si>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</si>
  <si>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</si>
  <si>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</si>
  <si>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</si>
  <si>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</si>
  <si>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</si>
  <si>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</si>
  <si>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</si>
  <si>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</si>
  <si>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</si>
  <si>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</si>
  <si>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</si>
  <si>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</si>
  <si>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</si>
  <si>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</si>
  <si>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</si>
  <si>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</si>
  <si>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</si>
  <si>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</si>
  <si>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</si>
  <si>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</si>
  <si>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</si>
  <si>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</si>
  <si>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</si>
  <si>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</si>
  <si>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</si>
  <si>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</si>
  <si>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</si>
  <si>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</si>
  <si>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</si>
  <si>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</si>
  <si>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</si>
  <si>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</si>
  <si>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</si>
  <si>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</si>
  <si>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</si>
  <si>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</si>
  <si>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</si>
  <si>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</si>
  <si>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</si>
  <si>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</si>
  <si>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</si>
  <si>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</si>
  <si>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</si>
  <si>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</si>
  <si>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</si>
  <si>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</si>
  <si>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</si>
  <si>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</si>
  <si>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</si>
  <si>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</si>
  <si>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</si>
  <si>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</si>
  <si>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</si>
  <si>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</si>
  <si>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</si>
  <si>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</si>
  <si>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</si>
  <si>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</si>
  <si>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</si>
  <si>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</si>
  <si>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</si>
  <si>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</si>
  <si>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</si>
  <si>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</si>
  <si>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</si>
  <si>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</si>
  <si>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</si>
  <si>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</si>
  <si>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</si>
  <si>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</si>
  <si>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</si>
  <si>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</si>
  <si>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</si>
  <si>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</si>
  <si>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</si>
  <si>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</si>
  <si>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</si>
  <si>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</si>
  <si>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</si>
  <si>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</si>
  <si>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</si>
  <si>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</si>
  <si>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</si>
  <si>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</si>
  <si>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</si>
  <si>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</si>
  <si>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</si>
  <si>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</si>
  <si>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</si>
  <si>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</si>
  <si>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</si>
  <si>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</si>
  <si>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</si>
  <si>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</si>
  <si>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</si>
  <si>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</si>
  <si>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</si>
  <si>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</si>
  <si>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</si>
  <si>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</si>
  <si>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</si>
  <si>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</si>
  <si>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</si>
  <si>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</si>
  <si>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</si>
  <si>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</si>
  <si>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</si>
  <si>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</si>
  <si>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</si>
  <si>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</si>
  <si>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</si>
  <si>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</si>
  <si>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</si>
  <si>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</si>
  <si>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</si>
  <si>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</si>
  <si>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</si>
  <si>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</si>
  <si>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</si>
  <si>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</si>
  <si>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</si>
  <si>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</si>
  <si>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</si>
  <si>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</si>
  <si>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</si>
  <si>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</si>
  <si>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</si>
  <si>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</si>
  <si>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</si>
  <si>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</si>
  <si>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</si>
  <si>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</si>
  <si>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</si>
  <si>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</si>
  <si>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</si>
  <si>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</si>
  <si>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</si>
  <si>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</si>
  <si>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</si>
  <si>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</si>
  <si>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</si>
  <si>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</si>
  <si>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</si>
  <si>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</si>
  <si>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</si>
  <si>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</si>
  <si>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</si>
  <si>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</si>
  <si>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</si>
  <si>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</si>
  <si>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</si>
  <si>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</si>
  <si>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</si>
  <si>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</si>
  <si>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</si>
  <si>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</si>
  <si>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</si>
  <si>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</si>
  <si>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</si>
  <si>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</si>
  <si>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</si>
  <si>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</si>
  <si>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</si>
  <si>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</si>
  <si>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</si>
  <si>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</si>
  <si>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</si>
  <si>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</si>
  <si>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</si>
  <si>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</si>
  <si>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</si>
  <si>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</si>
  <si>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</si>
  <si>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</si>
  <si>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</si>
  <si>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</si>
  <si>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</si>
  <si>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</si>
  <si>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</si>
  <si>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</si>
  <si>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</si>
  <si>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</si>
  <si>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</si>
  <si>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</si>
  <si>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</si>
  <si>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</si>
  <si>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</si>
  <si>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</si>
  <si>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</si>
  <si>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</si>
  <si>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</si>
  <si>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</si>
  <si>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</si>
  <si>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</si>
  <si>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</si>
  <si>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</si>
  <si>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</si>
  <si>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</si>
  <si>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</si>
  <si>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</si>
  <si>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</si>
  <si>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</si>
  <si>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</si>
  <si>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</si>
  <si>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</si>
  <si>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</si>
  <si>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</si>
  <si>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</si>
  <si>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</si>
  <si>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</si>
  <si>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</si>
  <si>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</si>
  <si>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</si>
  <si>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</si>
  <si>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</si>
  <si>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</si>
  <si>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</si>
  <si>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</si>
  <si>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</si>
  <si>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</si>
  <si>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</si>
  <si>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</si>
  <si>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</si>
  <si>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</si>
  <si>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</si>
  <si>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</si>
  <si>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</si>
  <si>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</si>
  <si>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</si>
  <si>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</si>
  <si>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</si>
  <si>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</si>
  <si>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</si>
  <si>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</si>
  <si>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</si>
  <si>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</si>
  <si>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</si>
  <si>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</si>
  <si>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</si>
  <si>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</si>
  <si>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</si>
  <si>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</si>
  <si>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</si>
  <si>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</si>
  <si>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</si>
  <si>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</si>
  <si>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</si>
  <si>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</si>
  <si>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</si>
  <si>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</si>
  <si>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</si>
  <si>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</si>
  <si>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</si>
  <si>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</si>
  <si>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</si>
  <si>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</si>
  <si>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</si>
  <si>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</si>
  <si>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</si>
  <si>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</si>
  <si>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</si>
  <si>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</si>
  <si>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</si>
  <si>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</si>
  <si>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</si>
  <si>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</si>
  <si>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</si>
  <si>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</si>
  <si>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</si>
  <si>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</si>
  <si>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</si>
  <si>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</si>
  <si>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</si>
  <si>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</si>
  <si>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</si>
  <si>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</si>
  <si>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</si>
  <si>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</si>
  <si>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</si>
  <si>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</si>
  <si>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</si>
  <si>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</si>
  <si>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</si>
  <si>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</si>
  <si>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</si>
  <si>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</si>
  <si>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</si>
  <si>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</si>
  <si>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</si>
  <si>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</si>
  <si>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</si>
  <si>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</si>
  <si>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</si>
  <si>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</si>
  <si>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</si>
  <si>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</si>
  <si>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</si>
  <si>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</si>
  <si>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</si>
  <si>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</si>
  <si>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</si>
  <si>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</si>
  <si>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</si>
  <si>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</si>
  <si>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</si>
  <si>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</si>
  <si>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</si>
  <si>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</si>
  <si>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</si>
  <si>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</si>
  <si>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</si>
  <si>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</si>
  <si>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</si>
  <si>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</si>
  <si>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</si>
  <si>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</si>
  <si>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</si>
  <si>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</si>
  <si>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</si>
  <si>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</si>
  <si>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</si>
  <si>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</si>
  <si>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</si>
  <si>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</si>
  <si>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</si>
  <si>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</si>
  <si>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</si>
  <si>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</si>
  <si>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</si>
  <si>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</si>
  <si>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</si>
  <si>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</si>
  <si>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</si>
  <si>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</si>
  <si>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</si>
  <si>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</si>
  <si>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</si>
  <si>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</si>
  <si>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</si>
  <si>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</si>
  <si>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</si>
  <si>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</si>
  <si>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</si>
  <si>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</si>
  <si>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</si>
  <si>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</si>
  <si>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</si>
  <si>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</si>
  <si>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</si>
  <si>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</si>
  <si>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</si>
  <si>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</si>
  <si>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</si>
  <si>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</si>
  <si>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</si>
  <si>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</si>
  <si>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</si>
  <si>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</si>
  <si>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</si>
  <si>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</si>
  <si>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</si>
  <si>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</si>
  <si>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</si>
  <si>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</si>
  <si>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</si>
  <si>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</si>
  <si>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</si>
  <si>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</si>
  <si>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</si>
  <si>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</si>
  <si>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</si>
  <si>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</si>
  <si>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</si>
  <si>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</si>
  <si>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</si>
  <si>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</si>
  <si>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</si>
  <si>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</si>
  <si>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</si>
  <si>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</si>
  <si>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</si>
  <si>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</si>
  <si>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</si>
  <si>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</si>
  <si>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</si>
  <si>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</si>
  <si>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</si>
  <si>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</si>
  <si>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</si>
  <si>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</si>
  <si>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</si>
  <si>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</si>
  <si>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</si>
  <si>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</si>
  <si>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</si>
  <si>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</si>
  <si>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</si>
  <si>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</si>
  <si>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</si>
  <si>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</si>
  <si>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</si>
  <si>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</si>
  <si>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</si>
  <si>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</si>
  <si>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</si>
  <si>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</si>
  <si>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</si>
  <si>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</si>
  <si>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</si>
  <si>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</si>
  <si>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</si>
  <si>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</si>
  <si>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</si>
  <si>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</si>
  <si>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</si>
  <si>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</si>
  <si>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</si>
  <si>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</si>
  <si>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</si>
  <si>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</si>
  <si>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</si>
  <si>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</si>
  <si>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</si>
  <si>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</si>
  <si>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</si>
  <si>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</si>
  <si>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</si>
  <si>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</si>
  <si>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</si>
  <si>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</si>
  <si>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</si>
  <si>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</si>
  <si>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</si>
  <si>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</si>
  <si>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</si>
  <si>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</si>
  <si>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</si>
  <si>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</si>
  <si>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</si>
  <si>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</si>
  <si>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</si>
  <si>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</si>
  <si>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</si>
  <si>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</si>
  <si>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</si>
  <si>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</si>
  <si>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</si>
  <si>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</si>
  <si>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</si>
  <si>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</si>
  <si>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</si>
  <si>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</si>
  <si>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</si>
  <si>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</si>
  <si>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</si>
  <si>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</si>
  <si>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</si>
  <si>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</si>
  <si>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</si>
  <si>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</si>
  <si>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</si>
  <si>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</si>
  <si>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</si>
  <si>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</si>
  <si>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</si>
  <si>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</si>
  <si>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</si>
  <si>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</si>
  <si>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</si>
  <si>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</si>
  <si>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</si>
  <si>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</si>
  <si>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</si>
  <si>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</si>
  <si>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</si>
  <si>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</si>
  <si>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</si>
  <si>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</si>
  <si>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</si>
  <si>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</si>
  <si>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</si>
  <si>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</si>
  <si>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</si>
  <si>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</si>
  <si>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</si>
  <si>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</si>
  <si>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</si>
  <si>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</si>
  <si>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</si>
  <si>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</si>
  <si>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</si>
  <si>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</si>
  <si>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</si>
  <si>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</si>
  <si>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</si>
  <si>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</si>
  <si>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</si>
  <si>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</si>
  <si>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</si>
  <si>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</si>
  <si>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</si>
  <si>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</si>
  <si>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</si>
  <si>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</si>
  <si>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</si>
  <si>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</si>
  <si>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</si>
  <si>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</si>
  <si>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</si>
  <si>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</si>
  <si>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</si>
  <si>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</si>
  <si>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</si>
  <si>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</si>
  <si>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</si>
  <si>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</si>
  <si>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</si>
  <si>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</si>
  <si>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</si>
  <si>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</si>
  <si>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</si>
  <si>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</si>
  <si>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</si>
  <si>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</si>
  <si>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</si>
  <si>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</si>
  <si>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</si>
  <si>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</si>
  <si>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</si>
  <si>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</si>
  <si>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</si>
  <si>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</si>
  <si>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</si>
  <si>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</si>
  <si>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</si>
  <si>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</si>
  <si>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</si>
  <si>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</si>
  <si>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</si>
  <si>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</si>
  <si>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</si>
  <si>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</si>
  <si>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</si>
  <si>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</si>
  <si>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</si>
  <si>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</si>
  <si>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</si>
  <si>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</si>
  <si>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</si>
  <si>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</si>
  <si>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</si>
  <si>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</si>
  <si>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</si>
  <si>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</si>
  <si>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</si>
  <si>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</si>
  <si>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</si>
  <si>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</si>
  <si>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</si>
  <si>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</si>
  <si>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</si>
  <si>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</si>
  <si>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</si>
  <si>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</si>
  <si>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</si>
  <si>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</si>
  <si>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</si>
  <si>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</si>
  <si>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</si>
  <si>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</si>
  <si>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</si>
  <si>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</si>
  <si>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</si>
  <si>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</si>
  <si>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</si>
  <si>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</si>
  <si>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</si>
  <si>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</si>
  <si>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</si>
  <si>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</si>
  <si>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</si>
  <si>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</si>
  <si>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</si>
  <si>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</si>
  <si>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</si>
  <si>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</si>
  <si>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</si>
  <si>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</si>
  <si>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</si>
  <si>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</si>
  <si>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</si>
  <si>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</si>
  <si>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</si>
  <si>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</si>
  <si>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</si>
  <si>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</si>
  <si>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</si>
  <si>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</si>
  <si>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</si>
  <si>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</si>
  <si>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</si>
  <si>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</si>
  <si>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</si>
  <si>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</si>
  <si>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</si>
  <si>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</si>
  <si>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</si>
  <si>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</si>
  <si>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</si>
  <si>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</si>
  <si>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</si>
  <si>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</si>
  <si>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</si>
  <si>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</si>
  <si>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</si>
  <si>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</si>
  <si>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</si>
  <si>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</si>
  <si>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</si>
  <si>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</si>
  <si>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</si>
  <si>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</si>
  <si>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</si>
  <si>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</si>
  <si>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</si>
  <si>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</si>
  <si>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</si>
  <si>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</si>
  <si>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</si>
  <si>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</si>
  <si>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</si>
  <si>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</si>
  <si>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</si>
  <si>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</si>
  <si>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</si>
  <si>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</si>
  <si>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</si>
  <si>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</si>
  <si>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</si>
  <si>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</si>
  <si>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</si>
  <si>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</si>
  <si>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</si>
  <si>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</si>
  <si>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</si>
  <si>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</si>
  <si>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</si>
  <si>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</si>
  <si>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</si>
  <si>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</si>
  <si>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</si>
  <si>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</si>
  <si>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</si>
  <si>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</si>
  <si>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</si>
  <si>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</si>
  <si>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</si>
  <si>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</si>
  <si>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</si>
  <si>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</si>
  <si>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</si>
  <si>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</si>
  <si>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</si>
  <si>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</si>
  <si>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</si>
  <si>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</si>
  <si>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</si>
  <si>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</si>
  <si>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</si>
  <si>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</si>
  <si>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</si>
  <si>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</si>
  <si>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</si>
  <si>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</si>
  <si>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</si>
  <si>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</si>
  <si>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</si>
  <si>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</si>
  <si>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</si>
  <si>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</si>
  <si>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</si>
  <si>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</si>
  <si>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</si>
  <si>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</si>
  <si>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</si>
  <si>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</si>
  <si>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</si>
  <si>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</si>
  <si>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</si>
  <si>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</si>
  <si>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</si>
  <si>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</si>
  <si>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</si>
  <si>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</si>
  <si>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</si>
  <si>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</si>
  <si>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</si>
  <si>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</si>
  <si>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</si>
  <si>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</si>
  <si>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</si>
  <si>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</si>
  <si>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</si>
  <si>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</si>
  <si>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</si>
  <si>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</si>
  <si>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</si>
  <si>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</si>
  <si>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</si>
  <si>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</si>
  <si>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</si>
  <si>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</si>
  <si>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</si>
  <si>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</si>
  <si>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</si>
  <si>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</si>
  <si>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</si>
  <si>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</si>
  <si>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</si>
  <si>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</si>
  <si>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</si>
  <si>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</si>
  <si>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</si>
  <si>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</si>
  <si>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</si>
  <si>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</si>
  <si>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</si>
  <si>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</si>
  <si>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</si>
  <si>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</si>
  <si>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</si>
  <si>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</si>
  <si>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</si>
  <si>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</si>
  <si>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</si>
  <si>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</si>
  <si>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</si>
  <si>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</si>
  <si>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</si>
  <si>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</si>
  <si>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</si>
  <si>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</si>
  <si>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</si>
  <si>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</si>
  <si>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</si>
  <si>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</si>
  <si>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</si>
  <si>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</si>
  <si>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</si>
  <si>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</si>
  <si>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</si>
  <si>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</si>
  <si>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</si>
  <si>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</si>
  <si>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</si>
  <si>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</si>
  <si>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</si>
  <si>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</si>
  <si>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</si>
  <si>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</si>
  <si>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</si>
  <si>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</si>
  <si>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</si>
  <si>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</si>
  <si>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</si>
  <si>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</si>
  <si>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</si>
  <si>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</si>
  <si>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</si>
  <si>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</si>
  <si>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</si>
  <si>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</si>
  <si>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</si>
  <si>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</si>
  <si>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</si>
  <si>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</si>
  <si>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</si>
  <si>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</si>
  <si>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</si>
  <si>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</si>
  <si>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</si>
  <si>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</si>
  <si>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</si>
  <si>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</si>
  <si>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</si>
  <si>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</si>
  <si>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</si>
  <si>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</si>
  <si>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</si>
  <si>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</si>
  <si>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</si>
  <si>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</si>
  <si>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</si>
  <si>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</si>
  <si>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</si>
  <si>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</si>
  <si>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</si>
  <si>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</si>
  <si>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</si>
  <si>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</si>
  <si>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</si>
  <si>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</si>
  <si>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</si>
  <si>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</si>
  <si>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</si>
  <si>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</si>
  <si>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</si>
  <si>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</si>
  <si>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</si>
  <si>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</si>
  <si>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</si>
  <si>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</si>
  <si>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</si>
  <si>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</si>
  <si>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</si>
  <si>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</si>
  <si>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</si>
  <si>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</si>
  <si>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</si>
  <si>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</si>
  <si>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</si>
  <si>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</si>
  <si>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</si>
  <si>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</si>
  <si>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</si>
  <si>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</si>
  <si>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</si>
  <si>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</si>
  <si>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</si>
  <si>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</si>
  <si>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</si>
  <si>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</si>
  <si>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</si>
  <si>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</si>
  <si>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</si>
  <si>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</si>
  <si>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</si>
  <si>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</si>
  <si>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</si>
  <si>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</si>
  <si>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</si>
  <si>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</si>
  <si>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</si>
  <si>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</si>
  <si>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</si>
  <si>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</si>
  <si>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</si>
  <si>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</si>
  <si>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</si>
  <si>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</si>
  <si>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</si>
  <si>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</si>
  <si>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</si>
  <si>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</si>
  <si>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</si>
  <si>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</si>
  <si>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</si>
  <si>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</si>
  <si>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</si>
  <si>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</si>
  <si>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</si>
  <si>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</si>
  <si>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</si>
  <si>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</si>
  <si>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</si>
  <si>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</si>
  <si>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</si>
  <si>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</si>
  <si>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</si>
  <si>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</si>
  <si>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</si>
  <si>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</si>
  <si>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</si>
  <si>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</si>
  <si>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</si>
  <si>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</si>
  <si>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</si>
  <si>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</si>
  <si>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</si>
  <si>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</si>
  <si>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</si>
  <si>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</si>
  <si>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</si>
  <si>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</si>
  <si>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</si>
  <si>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</si>
  <si>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</si>
  <si>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</si>
  <si>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</si>
  <si>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</si>
  <si>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</si>
  <si>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</si>
  <si>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</si>
  <si>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</si>
  <si>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</si>
  <si>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</si>
  <si>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</si>
  <si>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</si>
  <si>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</si>
  <si>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</si>
  <si>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</si>
  <si>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</si>
  <si>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</si>
  <si>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</si>
  <si>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</si>
  <si>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</si>
  <si>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</si>
  <si>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</si>
  <si>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</si>
  <si>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</si>
  <si>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</si>
  <si>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</si>
  <si>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</si>
  <si>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</si>
  <si>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</si>
  <si>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</si>
  <si>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</si>
  <si>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</si>
  <si>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</si>
  <si>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</si>
  <si>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</si>
  <si>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</si>
  <si>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</si>
  <si>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</si>
  <si>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</si>
  <si>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</si>
  <si>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</si>
  <si>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</si>
  <si>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</si>
  <si>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</si>
  <si>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</si>
  <si>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</si>
  <si>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</si>
  <si>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</si>
  <si>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</si>
  <si>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</si>
  <si>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</si>
  <si>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</si>
  <si>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</si>
  <si>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</si>
  <si>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</si>
  <si>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</si>
  <si>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</si>
  <si>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</si>
  <si>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</si>
  <si>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</si>
  <si>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</si>
  <si>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</si>
  <si>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</si>
  <si>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</si>
  <si>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</si>
  <si>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</si>
  <si>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</si>
  <si>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</si>
  <si>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</si>
  <si>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</si>
  <si>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</si>
  <si>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</si>
  <si>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</si>
  <si>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</si>
  <si>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</si>
  <si>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</si>
  <si>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</si>
  <si>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</si>
  <si>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</si>
  <si>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</si>
  <si>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</si>
  <si>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</si>
  <si>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</si>
  <si>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</si>
  <si>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</si>
  <si>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</si>
  <si>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</si>
  <si>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</si>
  <si>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</si>
  <si>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</si>
  <si>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</si>
  <si>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</si>
  <si>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</si>
  <si>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</si>
  <si>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</si>
  <si>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</si>
  <si>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</si>
  <si>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</si>
  <si>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</si>
  <si>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</si>
  <si>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</si>
  <si>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</si>
  <si>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</si>
  <si>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</si>
  <si>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</si>
  <si>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</si>
  <si>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</si>
  <si>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</si>
  <si>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</si>
  <si>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</si>
  <si>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</si>
  <si>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</si>
  <si>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</si>
  <si>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</si>
  <si>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</si>
  <si>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</si>
  <si>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</si>
  <si>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</si>
  <si>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</si>
  <si>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</si>
  <si>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</si>
  <si>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</si>
  <si>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</si>
  <si>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</si>
  <si>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</si>
  <si>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</si>
  <si>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</si>
  <si>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</si>
  <si>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</si>
  <si>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</si>
  <si>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</si>
  <si>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</si>
  <si>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</si>
  <si>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</si>
  <si>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</si>
  <si>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</si>
  <si>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</si>
  <si>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</si>
  <si>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</si>
  <si>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</si>
  <si>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</si>
  <si>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</si>
  <si>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</si>
  <si>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</si>
  <si>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</si>
  <si>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</si>
  <si>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</si>
  <si>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</si>
  <si>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</si>
  <si>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</si>
  <si>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</si>
  <si>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</si>
  <si>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</si>
  <si>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</si>
  <si>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</si>
  <si>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</si>
  <si>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</si>
  <si>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</si>
  <si>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</si>
  <si>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</si>
  <si>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</si>
  <si>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</si>
  <si>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</si>
  <si>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</si>
  <si>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</si>
  <si>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</si>
  <si>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</si>
  <si>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</si>
  <si>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</si>
  <si>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</si>
  <si>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</si>
  <si>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</si>
  <si>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</si>
  <si>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</si>
  <si>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</si>
  <si>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</si>
  <si>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</si>
  <si>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</si>
  <si>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</si>
  <si>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</si>
  <si>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</si>
  <si>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</si>
  <si>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</si>
  <si>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</si>
  <si>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</si>
  <si>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</si>
  <si>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</si>
  <si>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</si>
  <si>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</si>
  <si>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</si>
  <si>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</si>
  <si>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</si>
  <si>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</si>
  <si>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</si>
  <si>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</si>
  <si>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</si>
  <si>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</si>
  <si>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</si>
  <si>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</si>
  <si>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</si>
  <si>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</si>
  <si>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</si>
  <si>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</si>
  <si>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</si>
  <si>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</si>
  <si>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</si>
  <si>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</si>
  <si>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</si>
  <si>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</si>
  <si>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</si>
  <si>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</si>
  <si>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</si>
  <si>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</si>
  <si>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</si>
  <si>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</si>
  <si>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</si>
  <si>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</si>
  <si>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</si>
  <si>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</si>
  <si>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</si>
  <si>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</si>
  <si>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</si>
  <si>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</si>
  <si>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</si>
  <si>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</si>
  <si>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</si>
  <si>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</si>
  <si>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</si>
  <si>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</si>
  <si>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</si>
  <si>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</si>
  <si>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</si>
  <si>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</si>
  <si>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</si>
  <si>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</si>
  <si>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</si>
  <si>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</si>
  <si>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</si>
  <si>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</si>
  <si>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</si>
  <si>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</si>
  <si>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</si>
  <si>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</si>
  <si>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</si>
  <si>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</si>
  <si>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</si>
  <si>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</si>
  <si>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</si>
  <si>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</si>
  <si>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</si>
  <si>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</si>
  <si>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</si>
  <si>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</si>
  <si>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</si>
  <si>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</si>
  <si>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</si>
  <si>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</si>
  <si>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</si>
  <si>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</si>
  <si>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</si>
  <si>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</si>
  <si>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</si>
  <si>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</si>
  <si>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</si>
  <si>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</si>
  <si>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</si>
  <si>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</si>
  <si>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</si>
  <si>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</si>
  <si>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</si>
  <si>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</si>
  <si>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</si>
  <si>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</si>
  <si>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</si>
  <si>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</si>
  <si>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</si>
  <si>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</si>
  <si>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</si>
  <si>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</si>
  <si>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</si>
  <si>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</si>
  <si>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</si>
  <si>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</si>
  <si>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</si>
  <si>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</si>
  <si>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</si>
  <si>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</si>
  <si>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</si>
  <si>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</si>
  <si>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</si>
  <si>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</si>
  <si>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</si>
  <si>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</si>
  <si>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</si>
  <si>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</si>
  <si>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</si>
  <si>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</si>
  <si>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</si>
  <si>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</si>
  <si>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</si>
  <si>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</si>
  <si>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</si>
  <si>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</si>
  <si>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</si>
  <si>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</si>
  <si>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</si>
  <si>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</si>
  <si>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</si>
  <si>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</si>
  <si>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</si>
  <si>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</si>
  <si>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</si>
  <si>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</si>
  <si>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</si>
  <si>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</si>
  <si>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</si>
  <si>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</si>
  <si>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</si>
  <si>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</si>
  <si>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</si>
  <si>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</si>
  <si>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</si>
  <si>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</si>
  <si>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</si>
  <si>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</si>
  <si>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</si>
  <si>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</si>
  <si>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</si>
  <si>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</si>
  <si>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</si>
  <si>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</si>
  <si>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</si>
  <si>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</si>
  <si>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</si>
  <si>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</si>
  <si>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</si>
  <si>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</si>
  <si>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</si>
  <si>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</si>
  <si>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</si>
  <si>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</si>
  <si>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</si>
  <si>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</si>
  <si>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</si>
  <si>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</si>
  <si>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</si>
  <si>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</si>
  <si>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</si>
  <si>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</si>
  <si>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</si>
  <si>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</si>
  <si>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</si>
  <si>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</si>
  <si>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</si>
  <si>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</si>
  <si>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</si>
  <si>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</si>
  <si>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</si>
  <si>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</si>
  <si>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</si>
  <si>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</si>
  <si>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</si>
  <si>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</si>
  <si>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</si>
  <si>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</si>
  <si>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</si>
  <si>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</si>
  <si>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</si>
  <si>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</si>
  <si>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</si>
  <si>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</si>
  <si>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</si>
  <si>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</si>
  <si>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</si>
  <si>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</si>
  <si>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</si>
  <si>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</si>
  <si>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</si>
  <si>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</si>
  <si>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</si>
  <si>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</si>
  <si>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</si>
  <si>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</si>
  <si>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</si>
  <si>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</si>
  <si>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</si>
  <si>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</si>
  <si>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</si>
  <si>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</si>
  <si>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</si>
  <si>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</si>
  <si>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</si>
  <si>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</si>
  <si>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</si>
  <si>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</si>
  <si>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</si>
  <si>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</si>
  <si>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</si>
  <si>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</si>
  <si>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</si>
  <si>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</si>
  <si>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</si>
  <si>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</si>
  <si>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</si>
  <si>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</si>
  <si>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</si>
  <si>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</si>
  <si>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</si>
  <si>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</si>
  <si>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</si>
  <si>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</si>
  <si>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</si>
  <si>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</si>
  <si>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</si>
  <si>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</si>
  <si>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</si>
  <si>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</si>
  <si>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</si>
  <si>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</si>
  <si>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</si>
  <si>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</si>
  <si>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</si>
  <si>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</si>
  <si>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</si>
  <si>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</si>
  <si>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</si>
  <si>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</si>
  <si>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</si>
  <si>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</si>
  <si>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</si>
  <si>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</si>
  <si>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</si>
  <si>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</si>
  <si>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</si>
  <si>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</si>
  <si>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</si>
  <si>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</si>
  <si>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</si>
  <si>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</si>
  <si>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</si>
  <si>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</si>
  <si>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</si>
  <si>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</si>
  <si>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</si>
  <si>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</si>
  <si>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</si>
  <si>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</si>
  <si>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</si>
  <si>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</si>
  <si>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</si>
  <si>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</si>
  <si>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</si>
  <si>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</si>
  <si>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</si>
  <si>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</si>
  <si>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</si>
  <si>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</si>
  <si>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</si>
  <si>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</si>
  <si>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</si>
  <si>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</si>
  <si>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</si>
  <si>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</si>
  <si>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</si>
  <si>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</si>
  <si>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</si>
  <si>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</si>
  <si>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</si>
  <si>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</si>
  <si>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</si>
  <si>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</si>
  <si>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</si>
  <si>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</si>
  <si>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</si>
  <si>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</si>
  <si>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</si>
  <si>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</si>
  <si>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</si>
  <si>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</si>
  <si>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</si>
  <si>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</si>
  <si>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</si>
  <si>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</si>
  <si>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</si>
  <si>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</si>
  <si>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</si>
  <si>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</si>
  <si>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</si>
  <si>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</si>
  <si>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</si>
  <si>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</si>
  <si>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</si>
  <si>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</si>
  <si>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</si>
  <si>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</si>
  <si>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</si>
  <si>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</si>
  <si>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</si>
  <si>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</si>
  <si>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</si>
  <si>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</si>
  <si>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</si>
  <si>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</si>
  <si>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</si>
  <si>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</si>
  <si>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</si>
  <si>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</si>
  <si>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</si>
  <si>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</si>
  <si>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</si>
  <si>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</si>
  <si>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</si>
  <si>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</si>
  <si>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</si>
  <si>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</si>
  <si>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</si>
  <si>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</si>
  <si>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</si>
  <si>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</si>
  <si>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</si>
  <si>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</si>
  <si>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</si>
  <si>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</si>
  <si>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</si>
  <si>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</si>
  <si>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</si>
  <si>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</si>
  <si>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</si>
  <si>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</si>
  <si>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</si>
  <si>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</si>
  <si>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</si>
  <si>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</si>
  <si>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</si>
  <si>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</si>
  <si>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</si>
  <si>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</si>
  <si>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</si>
  <si>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</si>
  <si>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</si>
  <si>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</si>
  <si>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</si>
  <si>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</si>
  <si>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</si>
  <si>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</si>
  <si>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</si>
  <si>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</si>
  <si>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</si>
  <si>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</si>
  <si>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</si>
  <si>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</si>
  <si>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</si>
  <si>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</si>
  <si>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</si>
  <si>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</si>
  <si>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</si>
  <si>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</si>
  <si>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</si>
  <si>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</si>
  <si>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</si>
  <si>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</si>
  <si>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</si>
  <si>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</si>
  <si>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</si>
  <si>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</si>
  <si>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</si>
  <si>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</si>
  <si>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</si>
  <si>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</si>
  <si>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</si>
  <si>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</si>
  <si>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</si>
  <si>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</si>
  <si>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</si>
  <si>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</si>
  <si>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</si>
  <si>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</si>
  <si>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</si>
  <si>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</si>
  <si>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</si>
  <si>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</si>
  <si>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</si>
  <si>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</si>
  <si>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</si>
  <si>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</si>
  <si>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</si>
  <si>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</si>
  <si>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</si>
  <si>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</si>
  <si>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</si>
  <si>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</si>
  <si>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</si>
  <si>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</si>
  <si>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</si>
  <si>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</si>
  <si>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</si>
  <si>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</si>
  <si>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</si>
  <si>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</si>
  <si>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</si>
  <si>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</si>
  <si>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</si>
  <si>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</si>
  <si>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</si>
  <si>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</si>
  <si>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</si>
  <si>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</si>
  <si>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</si>
  <si>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</si>
  <si>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</si>
  <si>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</si>
  <si>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</si>
  <si>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</si>
  <si>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</si>
  <si>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</si>
  <si>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</si>
  <si>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</si>
  <si>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</si>
  <si>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</si>
  <si>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</si>
  <si>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</si>
  <si>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</si>
  <si>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</si>
  <si>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</si>
  <si>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</si>
  <si>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</si>
  <si>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</si>
  <si>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</si>
  <si>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</si>
  <si>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</si>
  <si>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</si>
  <si>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</si>
  <si>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</si>
  <si>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</si>
  <si>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</si>
  <si>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</si>
  <si>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</si>
  <si>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</si>
  <si>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</si>
  <si>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</si>
  <si>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</si>
  <si>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</si>
  <si>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</si>
  <si>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</si>
  <si>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</si>
  <si>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</si>
  <si>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</si>
  <si>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</si>
  <si>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</si>
  <si>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</si>
  <si>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</si>
  <si>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</si>
  <si>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</si>
  <si>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</si>
  <si>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</si>
  <si>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</si>
  <si>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</si>
  <si>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</si>
  <si>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</si>
  <si>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</si>
  <si>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</si>
  <si>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</si>
  <si>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</si>
  <si>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</si>
  <si>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</si>
  <si>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</si>
  <si>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</si>
  <si>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</si>
  <si>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</si>
  <si>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</si>
  <si>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</si>
  <si>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</si>
  <si>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</si>
  <si>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</si>
  <si>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</si>
  <si>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</si>
  <si>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</si>
  <si>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</si>
  <si>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</si>
  <si>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</si>
  <si>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</si>
  <si>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</si>
  <si>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</si>
  <si>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</si>
  <si>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</si>
  <si>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</si>
  <si>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</si>
  <si>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</si>
  <si>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</si>
  <si>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</si>
  <si>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</si>
  <si>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</si>
  <si>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</si>
  <si>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</si>
  <si>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</si>
  <si>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</si>
  <si>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</si>
  <si>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</si>
  <si>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</si>
  <si>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</si>
  <si>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</si>
  <si>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</si>
  <si>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</si>
  <si>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</si>
  <si>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</si>
  <si>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</si>
  <si>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</si>
  <si>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</si>
  <si>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</si>
  <si>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</si>
  <si>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</si>
  <si>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</si>
  <si>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</si>
  <si>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</si>
  <si>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</si>
  <si>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</si>
  <si>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</si>
  <si>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</si>
  <si>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</si>
  <si>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</si>
  <si>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</si>
  <si>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</si>
  <si>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</si>
  <si>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</si>
  <si>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</si>
  <si>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</si>
  <si>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</si>
  <si>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</si>
  <si>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</si>
  <si>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</si>
  <si>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</si>
  <si>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</si>
  <si>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</si>
  <si>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</si>
  <si>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</si>
  <si>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</si>
  <si>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</si>
  <si>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</si>
  <si>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</si>
  <si>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</si>
  <si>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</si>
  <si>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</si>
  <si>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</si>
  <si>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</si>
  <si>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</si>
  <si>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</si>
  <si>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</si>
  <si>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</si>
  <si>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</si>
  <si>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</si>
  <si>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</si>
  <si>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</si>
  <si>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</si>
  <si>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</si>
  <si>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</si>
  <si>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</si>
  <si>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</si>
  <si>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</si>
  <si>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</si>
  <si>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</si>
  <si>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</si>
  <si>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</si>
  <si>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</si>
  <si>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</si>
  <si>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</si>
  <si>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</si>
  <si>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</si>
  <si>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</si>
  <si>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</si>
  <si>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</si>
  <si>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</si>
  <si>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</si>
  <si>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</si>
  <si>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</si>
  <si>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</si>
  <si>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</si>
  <si>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</si>
  <si>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</si>
  <si>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</si>
  <si>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</si>
  <si>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</si>
  <si>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</si>
  <si>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</si>
  <si>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</si>
  <si>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</si>
  <si>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</si>
  <si>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</si>
  <si>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</si>
  <si>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</si>
  <si>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</si>
  <si>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</si>
  <si>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</si>
  <si>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</si>
  <si>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</si>
  <si>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</si>
  <si>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</si>
  <si>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</si>
  <si>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</si>
  <si>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</si>
  <si>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</si>
  <si>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</si>
  <si>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</si>
  <si>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</si>
  <si>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</si>
  <si>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</si>
  <si>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</si>
  <si>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</si>
  <si>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</si>
  <si>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</si>
  <si>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</si>
  <si>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</si>
  <si>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</si>
  <si>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</si>
  <si>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</si>
  <si>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</si>
  <si>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</si>
  <si>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</si>
  <si>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</si>
  <si>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</si>
  <si>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</si>
  <si>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</si>
  <si>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</si>
  <si>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</si>
  <si>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</si>
  <si>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</si>
  <si>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</si>
  <si>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</si>
  <si>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</si>
  <si>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</si>
  <si>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</si>
  <si>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</si>
  <si>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</si>
  <si>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</si>
  <si>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</si>
  <si>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</si>
  <si>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</si>
  <si>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</si>
  <si>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</si>
  <si>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</si>
  <si>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</si>
  <si>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</si>
  <si>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</si>
  <si>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</si>
  <si>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</si>
  <si>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</si>
  <si>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</si>
  <si>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</si>
  <si>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</si>
  <si>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</si>
  <si>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</si>
  <si>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</si>
  <si>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</si>
  <si>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</si>
  <si>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</si>
  <si>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</si>
  <si>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</si>
  <si>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</si>
  <si>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</si>
  <si>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</si>
  <si>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</si>
  <si>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</si>
  <si>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</si>
  <si>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</si>
  <si>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</si>
  <si>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</si>
  <si>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</si>
  <si>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</si>
  <si>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</si>
  <si>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</si>
  <si>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</si>
  <si>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</si>
  <si>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</si>
  <si>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</si>
  <si>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</si>
  <si>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</si>
  <si>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</si>
  <si>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</si>
  <si>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</si>
  <si>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</si>
  <si>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</si>
  <si>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</si>
  <si>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</si>
  <si>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</si>
  <si>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</si>
  <si>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</si>
  <si>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</si>
  <si>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</si>
  <si>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</si>
  <si>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</si>
  <si>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</si>
  <si>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</si>
  <si>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</si>
  <si>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</si>
  <si>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</si>
  <si>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</si>
  <si>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</si>
  <si>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</si>
  <si>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</si>
  <si>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</si>
  <si>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</si>
  <si>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</si>
  <si>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</si>
  <si>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</si>
  <si>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</si>
  <si>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</si>
  <si>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</si>
  <si>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</si>
  <si>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</si>
  <si>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</si>
  <si>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</si>
  <si>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</si>
  <si>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</si>
  <si>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</si>
  <si>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</si>
  <si>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</si>
  <si>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</si>
  <si>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</si>
  <si>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</si>
  <si>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</si>
  <si>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</si>
  <si>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</si>
  <si>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</si>
  <si>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</si>
  <si>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</si>
  <si>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</si>
  <si>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</si>
  <si>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</si>
  <si>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</si>
  <si>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</si>
  <si>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</si>
  <si>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</si>
  <si>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</si>
  <si>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</si>
  <si>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</si>
  <si>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</si>
  <si>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</si>
  <si>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</si>
  <si>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</si>
  <si>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</si>
  <si>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</si>
  <si>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</si>
  <si>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</si>
  <si>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</si>
  <si>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</si>
  <si>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</si>
  <si>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</si>
  <si>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</si>
  <si>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</si>
  <si>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</si>
  <si>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</si>
  <si>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</si>
  <si>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</si>
  <si>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</si>
  <si>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</si>
  <si>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</si>
  <si>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</si>
  <si>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</si>
  <si>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</si>
  <si>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</si>
  <si>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</si>
  <si>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</si>
  <si>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</si>
  <si>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</si>
  <si>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</si>
  <si>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</si>
  <si>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</si>
  <si>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</si>
  <si>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</si>
  <si>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</si>
  <si>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</si>
  <si>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</si>
  <si>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</si>
  <si>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</si>
  <si>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</si>
  <si>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</si>
  <si>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</si>
  <si>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</si>
  <si>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</si>
  <si>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</si>
  <si>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</si>
  <si>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</si>
  <si>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</si>
  <si>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</si>
  <si>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</si>
  <si>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</si>
  <si>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</si>
  <si>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</si>
  <si>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</si>
  <si>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</si>
  <si>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</si>
  <si>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</si>
  <si>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</si>
  <si>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</si>
  <si>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</si>
  <si>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</si>
  <si>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</si>
  <si>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</si>
  <si>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</si>
  <si>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</si>
  <si>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</si>
  <si>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</si>
  <si>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</si>
  <si>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</si>
  <si>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</si>
  <si>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</si>
  <si>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</si>
  <si>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</si>
  <si>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</si>
  <si>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</si>
  <si>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</si>
  <si>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</si>
  <si>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</si>
  <si>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</si>
  <si>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</si>
  <si>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</si>
  <si>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</si>
  <si>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</si>
  <si>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</si>
  <si>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</si>
  <si>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</si>
  <si>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</si>
  <si>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</si>
  <si>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</si>
  <si>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</si>
  <si>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</si>
  <si>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</si>
  <si>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</si>
  <si>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</si>
  <si>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</si>
  <si>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</si>
  <si>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</si>
  <si>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</si>
  <si>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</si>
  <si>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</si>
  <si>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</si>
  <si>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</si>
  <si>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</si>
  <si>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</si>
  <si>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</si>
  <si>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</si>
  <si>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</si>
  <si>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</si>
  <si>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</si>
  <si>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</si>
  <si>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</si>
  <si>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</si>
  <si>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</si>
  <si>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</si>
  <si>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</si>
  <si>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</si>
  <si>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</si>
  <si>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</si>
  <si>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</si>
  <si>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</si>
  <si>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</si>
  <si>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</si>
  <si>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</si>
  <si>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</si>
  <si>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</si>
  <si>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</si>
  <si>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</si>
  <si>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</si>
  <si>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</si>
  <si>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</si>
  <si>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</si>
  <si>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</si>
  <si>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</si>
  <si>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</si>
  <si>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</si>
  <si>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</si>
  <si>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</si>
  <si>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</si>
  <si>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</si>
  <si>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</si>
  <si>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</si>
  <si>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</si>
  <si>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</si>
  <si>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</si>
  <si>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</si>
  <si>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</si>
  <si>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</si>
  <si>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</si>
  <si>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</si>
  <si>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</si>
  <si>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</si>
  <si>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</si>
  <si>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</si>
  <si>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</si>
  <si>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</si>
  <si>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</si>
  <si>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</si>
  <si>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</si>
  <si>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</si>
  <si>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</si>
  <si>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</si>
  <si>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</si>
  <si>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</si>
  <si>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</si>
  <si>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</si>
  <si>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</si>
  <si>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</si>
  <si>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</si>
  <si>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</si>
  <si>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</si>
  <si>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</si>
  <si>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</si>
  <si>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</si>
  <si>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</si>
  <si>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</si>
  <si>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</si>
  <si>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</si>
  <si>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</si>
  <si>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</si>
  <si>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</si>
  <si>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</si>
  <si>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</si>
  <si>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</si>
  <si>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</si>
  <si>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</si>
  <si>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</si>
  <si>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</si>
  <si>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</si>
  <si>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</si>
  <si>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</si>
  <si>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</si>
  <si>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</si>
  <si>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</si>
  <si>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</si>
  <si>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</si>
  <si>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</si>
  <si>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</si>
  <si>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</si>
  <si>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</si>
  <si>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</si>
  <si>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</si>
  <si>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</si>
  <si>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</si>
  <si>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</si>
  <si>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</si>
  <si>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</si>
  <si>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</si>
  <si>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</si>
  <si>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</si>
  <si>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</si>
  <si>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</si>
  <si>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</si>
  <si>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</si>
  <si>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</si>
  <si>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</si>
  <si>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</si>
  <si>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</si>
  <si>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</si>
  <si>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</si>
  <si>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</si>
  <si>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</si>
  <si>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</si>
  <si>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</si>
  <si>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</si>
  <si>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</si>
  <si>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</si>
  <si>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</si>
  <si>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</si>
  <si>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</si>
  <si>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</si>
  <si>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</si>
  <si>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</si>
  <si>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</si>
  <si>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</si>
  <si>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</si>
  <si>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</si>
  <si>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</si>
  <si>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</si>
  <si>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</si>
  <si>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</si>
  <si>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</si>
  <si>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</si>
  <si>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</si>
  <si>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</si>
  <si>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</si>
  <si>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</si>
  <si>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</si>
  <si>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</si>
  <si>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</si>
  <si>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</si>
  <si>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</si>
  <si>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</si>
  <si>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</si>
  <si>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</si>
  <si>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</si>
  <si>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</si>
  <si>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</si>
  <si>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</si>
  <si>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</si>
  <si>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</si>
  <si>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</si>
  <si>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</si>
  <si>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</si>
  <si>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</si>
  <si>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</si>
  <si>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</si>
  <si>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</si>
  <si>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</si>
  <si>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</si>
  <si>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</si>
  <si>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</si>
  <si>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</si>
  <si>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</si>
  <si>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</si>
  <si>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</si>
  <si>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</si>
  <si>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</si>
  <si>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</si>
  <si>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</si>
  <si>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</si>
  <si>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</si>
  <si>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</si>
  <si>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</si>
  <si>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</si>
  <si>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</si>
  <si>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</si>
  <si>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</si>
  <si>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</si>
  <si>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</si>
  <si>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</si>
  <si>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</si>
  <si>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</si>
  <si>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</si>
  <si>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</si>
  <si>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</si>
  <si>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</si>
  <si>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</si>
  <si>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</si>
  <si>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</si>
  <si>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</si>
  <si>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</si>
  <si>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</si>
  <si>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</si>
  <si>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</si>
  <si>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</si>
  <si>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</si>
  <si>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</si>
  <si>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</si>
  <si>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</si>
  <si>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</si>
  <si>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</si>
  <si>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</si>
  <si>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</si>
  <si>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</si>
  <si>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</si>
  <si>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</si>
  <si>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</si>
  <si>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</si>
  <si>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</si>
  <si>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</si>
  <si>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</si>
  <si>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</si>
  <si>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</si>
  <si>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</si>
  <si>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</si>
  <si>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</si>
  <si>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</si>
  <si>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</si>
  <si>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</si>
  <si>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</si>
  <si>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</si>
  <si>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</si>
  <si>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</si>
  <si>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</si>
  <si>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</si>
  <si>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</si>
  <si>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</si>
  <si>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</si>
  <si>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</si>
  <si>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</si>
  <si>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</si>
  <si>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</si>
  <si>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</si>
  <si>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</si>
  <si>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</si>
  <si>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</si>
  <si>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</si>
  <si>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</si>
  <si>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</si>
  <si>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</si>
  <si>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</si>
  <si>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</si>
  <si>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</si>
  <si>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</si>
  <si>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</si>
  <si>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</si>
  <si>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</si>
  <si>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</si>
  <si>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</si>
  <si>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</si>
  <si>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</si>
  <si>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</si>
  <si>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</si>
  <si>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</si>
  <si>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</si>
  <si>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</si>
  <si>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</si>
  <si>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</si>
  <si>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</si>
  <si>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</si>
  <si>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</si>
  <si>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</si>
  <si>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</si>
  <si>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</si>
  <si>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</si>
  <si>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</si>
  <si>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</si>
  <si>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</si>
  <si>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</si>
  <si>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</si>
  <si>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</si>
  <si>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</si>
  <si>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</si>
  <si>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</si>
  <si>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</si>
  <si>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</si>
  <si>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</si>
  <si>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</si>
  <si>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</si>
  <si>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</si>
  <si>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</si>
  <si>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</si>
  <si>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</si>
  <si>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</si>
  <si>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</si>
  <si>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</si>
  <si>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</si>
  <si>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</si>
  <si>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</si>
  <si>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</si>
  <si>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</si>
  <si>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</si>
  <si>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</si>
  <si>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</si>
  <si>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</si>
  <si>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</si>
  <si>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</si>
  <si>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</si>
  <si>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</si>
  <si>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</si>
  <si>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</si>
  <si>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</si>
  <si>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</si>
  <si>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</si>
  <si>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</si>
  <si>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</si>
  <si>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</si>
  <si>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</si>
  <si>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</si>
  <si>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</si>
  <si>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</si>
  <si>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</si>
  <si>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</si>
  <si>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</si>
  <si>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</si>
  <si>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</si>
  <si>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</si>
  <si>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</si>
  <si>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</si>
  <si>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</si>
  <si>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</si>
  <si>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</si>
  <si>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</si>
  <si>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</si>
  <si>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</si>
  <si>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</si>
  <si>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</si>
  <si>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</si>
  <si>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</si>
  <si>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</si>
  <si>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</si>
  <si>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</si>
  <si>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</si>
  <si>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</si>
  <si>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</si>
  <si>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</si>
  <si>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</si>
  <si>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</si>
  <si>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</si>
  <si>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</si>
  <si>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</si>
  <si>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</si>
  <si>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</si>
  <si>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</si>
  <si>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</si>
  <si>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</si>
  <si>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</si>
  <si>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</si>
  <si>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</si>
  <si>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</si>
  <si>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</si>
  <si>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</si>
  <si>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</si>
  <si>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</si>
  <si>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</si>
  <si>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</si>
  <si>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</si>
  <si>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</si>
  <si>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</si>
  <si>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</si>
  <si>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</si>
  <si>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</si>
  <si>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</si>
  <si>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</si>
  <si>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</si>
  <si>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</si>
  <si>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</si>
  <si>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</si>
  <si>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</si>
  <si>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</si>
  <si>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</si>
  <si>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</si>
  <si>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</si>
  <si>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</si>
  <si>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</si>
  <si>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</si>
  <si>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</si>
  <si>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</si>
  <si>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</si>
  <si>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</si>
  <si>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</si>
  <si>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</si>
  <si>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</si>
  <si>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</si>
  <si>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</si>
  <si>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</si>
  <si>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</si>
  <si>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</si>
  <si>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</si>
  <si>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</si>
  <si>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</si>
  <si>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</si>
  <si>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</si>
  <si>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</si>
  <si>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</si>
  <si>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</si>
  <si>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</si>
  <si>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</si>
  <si>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</si>
  <si>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</si>
  <si>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</si>
  <si>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</si>
  <si>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</si>
  <si>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</si>
  <si>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</si>
  <si>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</si>
  <si>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</si>
  <si>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</si>
  <si>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</si>
  <si>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</si>
  <si>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</si>
  <si>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</si>
  <si>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</si>
  <si>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</si>
  <si>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</si>
  <si>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</si>
  <si>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</si>
  <si>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</si>
  <si>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</si>
  <si>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</si>
  <si>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</si>
  <si>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</si>
  <si>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</si>
  <si>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</si>
  <si>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</si>
  <si>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</si>
  <si>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</si>
  <si>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</si>
  <si>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</si>
  <si>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</si>
  <si>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</si>
  <si>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</si>
  <si>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</si>
  <si>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</si>
  <si>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</si>
  <si>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</si>
  <si>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</si>
  <si>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</si>
  <si>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</si>
  <si>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</si>
  <si>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</si>
  <si>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</si>
  <si>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</si>
  <si>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</si>
  <si>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</si>
  <si>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</si>
  <si>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</si>
  <si>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</si>
  <si>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</si>
  <si>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</si>
  <si>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</si>
  <si>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</si>
  <si>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</si>
  <si>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</si>
  <si>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</si>
  <si>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</si>
  <si>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</si>
  <si>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</si>
  <si>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</si>
  <si>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</si>
  <si>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</si>
  <si>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</si>
  <si>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</si>
  <si>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</si>
  <si>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</si>
  <si>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</si>
  <si>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</si>
  <si>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</si>
  <si>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</si>
  <si>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</si>
  <si>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</si>
  <si>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</si>
  <si>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</si>
  <si>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</si>
  <si>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</si>
  <si>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</si>
  <si>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</si>
  <si>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</si>
  <si>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</si>
  <si>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</si>
  <si>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</si>
  <si>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</si>
  <si>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</si>
  <si>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</si>
  <si>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</si>
  <si>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</si>
  <si>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</si>
  <si>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</si>
  <si>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</si>
  <si>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</si>
  <si>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</si>
  <si>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</si>
  <si>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</si>
  <si>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</si>
  <si>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</si>
  <si>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</si>
  <si>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</si>
  <si>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</si>
  <si>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</si>
  <si>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</si>
  <si>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</si>
  <si>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</si>
  <si>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</si>
  <si>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</si>
  <si>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</si>
  <si>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</si>
  <si>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</si>
  <si>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</si>
  <si>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</si>
  <si>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</si>
  <si>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</si>
  <si>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</si>
  <si>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</si>
  <si>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</si>
  <si>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</si>
  <si>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</si>
  <si>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</si>
  <si>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</si>
  <si>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</si>
  <si>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</si>
  <si>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</si>
  <si>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</si>
  <si>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</si>
  <si>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</si>
  <si>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</si>
  <si>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</si>
  <si>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</si>
  <si>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</si>
  <si>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</si>
  <si>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</si>
  <si>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</si>
  <si>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</si>
  <si>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</si>
  <si>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</si>
  <si>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</si>
  <si>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</si>
  <si>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</si>
  <si>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</si>
  <si>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</si>
  <si>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</si>
  <si>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</si>
  <si>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</si>
  <si>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</si>
  <si>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</si>
  <si>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</si>
  <si>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</si>
  <si>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</si>
  <si>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</si>
  <si>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</si>
  <si>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</si>
  <si>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</si>
  <si>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</si>
  <si>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</si>
  <si>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</si>
  <si>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</si>
  <si>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</si>
  <si>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</si>
  <si>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</si>
  <si>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</si>
  <si>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</si>
  <si>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</si>
  <si>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</si>
  <si>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</si>
  <si>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</si>
  <si>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</si>
  <si>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</si>
  <si>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</si>
  <si>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</si>
  <si>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</si>
  <si>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</si>
  <si>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</si>
  <si>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</si>
  <si>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</si>
  <si>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</si>
  <si>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</si>
  <si>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</si>
  <si>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</si>
  <si>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</si>
  <si>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</si>
  <si>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</si>
  <si>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</si>
  <si>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</si>
  <si>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</si>
  <si>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</si>
  <si>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</si>
  <si>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</si>
  <si>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</si>
  <si>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</si>
  <si>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</si>
  <si>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</si>
  <si>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</si>
  <si>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</si>
  <si>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</si>
  <si>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</si>
  <si>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</si>
  <si>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</si>
  <si>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</si>
  <si>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</si>
  <si>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</si>
  <si>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</si>
  <si>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</si>
  <si>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</si>
  <si>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</si>
  <si>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</si>
  <si>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</si>
  <si>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</si>
  <si>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</si>
  <si>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</si>
  <si>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</si>
  <si>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</si>
  <si>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</si>
  <si>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</si>
  <si>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</si>
  <si>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</si>
  <si>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</si>
  <si>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</si>
  <si>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</si>
  <si>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</si>
  <si>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</si>
  <si>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</si>
  <si>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</si>
  <si>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</si>
  <si>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</si>
  <si>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</si>
  <si>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</si>
  <si>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</si>
  <si>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</si>
  <si>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</si>
  <si>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</si>
  <si>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</si>
  <si>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</si>
  <si>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</si>
  <si>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</si>
  <si>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</si>
  <si>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</si>
  <si>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</si>
  <si>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</si>
  <si>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</si>
  <si>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</si>
  <si>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</si>
  <si>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</si>
  <si>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</si>
  <si>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</si>
  <si>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</si>
  <si>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</si>
  <si>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</si>
  <si>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</si>
  <si>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</si>
  <si>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</si>
  <si>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</si>
  <si>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</si>
  <si>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</si>
  <si>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</si>
  <si>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</si>
  <si>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</si>
  <si>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</si>
  <si>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</si>
  <si>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</si>
  <si>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</si>
  <si>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</si>
  <si>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</si>
  <si>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</si>
  <si>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</si>
  <si>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</si>
  <si>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</si>
  <si>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</si>
  <si>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</si>
  <si>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</si>
  <si>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</si>
  <si>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</si>
  <si>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</si>
  <si>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</si>
  <si>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</si>
  <si>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</si>
  <si>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</si>
  <si>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</si>
  <si>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</si>
  <si>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</si>
  <si>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</si>
  <si>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</si>
  <si>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</si>
  <si>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</si>
  <si>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</si>
  <si>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</si>
  <si>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</si>
  <si>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</si>
  <si>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</si>
  <si>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</si>
  <si>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</si>
  <si>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</si>
  <si>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</si>
  <si>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</si>
  <si>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</si>
  <si>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</si>
  <si>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</si>
  <si>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</si>
  <si>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</si>
  <si>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</si>
  <si>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</si>
  <si>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</si>
  <si>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</si>
  <si>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</si>
  <si>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</si>
  <si>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</si>
  <si>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</si>
  <si>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</si>
  <si>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</si>
  <si>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</si>
  <si>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</si>
  <si>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</si>
  <si>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</si>
  <si>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</si>
  <si>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</si>
  <si>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</si>
  <si>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</si>
  <si>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</si>
  <si>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</si>
  <si>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</si>
  <si>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</si>
  <si>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</si>
  <si>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</si>
  <si>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</si>
  <si>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</si>
  <si>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</si>
  <si>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</si>
  <si>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</si>
  <si>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</si>
  <si>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</si>
  <si>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</si>
  <si>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</si>
  <si>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</si>
  <si>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</si>
  <si>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</si>
  <si>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</si>
  <si>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</si>
  <si>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</si>
  <si>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</si>
  <si>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</si>
  <si>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</si>
  <si>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</si>
  <si>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</si>
  <si>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</si>
  <si>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</si>
  <si>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</si>
  <si>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</si>
  <si>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</si>
  <si>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</si>
  <si>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</si>
  <si>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</si>
  <si>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</si>
  <si>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</si>
  <si>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</si>
  <si>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</si>
  <si>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</si>
  <si>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</si>
  <si>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</si>
  <si>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</si>
  <si>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</si>
  <si>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</si>
  <si>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</si>
  <si>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</si>
  <si>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</si>
  <si>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</si>
  <si>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</si>
  <si>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</si>
  <si>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</si>
  <si>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</si>
  <si>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</si>
  <si>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</si>
  <si>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</si>
  <si>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</si>
  <si>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</si>
  <si>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</si>
  <si>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</si>
  <si>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</si>
  <si>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</si>
  <si>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</si>
  <si>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</si>
  <si>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</si>
  <si>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</si>
  <si>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</si>
  <si>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</si>
  <si>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</si>
  <si>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</si>
  <si>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</si>
  <si>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</si>
  <si>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</si>
  <si>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</si>
  <si>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</si>
  <si>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</si>
  <si>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</si>
  <si>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</si>
  <si>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</si>
  <si>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</si>
  <si>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</si>
  <si>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</si>
  <si>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</si>
  <si>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</si>
  <si>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</si>
  <si>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</si>
  <si>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</si>
  <si>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</si>
  <si>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</si>
  <si>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</si>
  <si>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</si>
  <si>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</si>
  <si>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</si>
  <si>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</si>
  <si>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</si>
  <si>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</si>
  <si>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</si>
  <si>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</si>
  <si>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</si>
  <si>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</si>
  <si>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</si>
  <si>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</si>
  <si>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</si>
  <si>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</si>
  <si>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</si>
  <si>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</si>
  <si>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</si>
  <si>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</si>
  <si>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</si>
  <si>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</si>
  <si>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</si>
  <si>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</si>
  <si>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</si>
  <si>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</si>
  <si>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</si>
  <si>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</si>
  <si>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</si>
  <si>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</si>
  <si>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</si>
  <si>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</si>
  <si>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</si>
  <si>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</si>
  <si>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</si>
  <si>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</si>
  <si>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</si>
  <si>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</si>
  <si>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</si>
  <si>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</si>
  <si>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</si>
  <si>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</si>
  <si>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</si>
  <si>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</si>
  <si>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</si>
  <si>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</si>
  <si>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</si>
  <si>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</si>
  <si>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</si>
  <si>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</si>
  <si>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</si>
  <si>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</si>
  <si>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</si>
  <si>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</si>
  <si>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</si>
  <si>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</si>
  <si>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</si>
  <si>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</si>
  <si>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</si>
  <si>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</si>
  <si>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</si>
  <si>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</si>
  <si>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</si>
  <si>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</si>
  <si>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</si>
  <si>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</si>
  <si>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</si>
  <si>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</si>
  <si>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</si>
  <si>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</si>
  <si>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</si>
  <si>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</si>
  <si>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</si>
  <si>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</si>
  <si>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</si>
  <si>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</si>
  <si>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</si>
  <si>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</si>
  <si>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</si>
  <si>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</si>
  <si>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</si>
  <si>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</si>
  <si>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</si>
  <si>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</si>
  <si>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</si>
  <si>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</si>
  <si>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</si>
  <si>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</si>
  <si>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</si>
  <si>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</si>
  <si>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</si>
  <si>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</si>
  <si>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</si>
  <si>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</si>
  <si>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</si>
  <si>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</si>
  <si>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</si>
  <si>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</si>
  <si>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</si>
  <si>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</si>
  <si>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</si>
  <si>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</si>
  <si>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</si>
  <si>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</si>
  <si>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</si>
  <si>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</si>
  <si>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</si>
  <si>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</si>
  <si>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</si>
  <si>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</si>
  <si>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</si>
  <si>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</si>
  <si>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</si>
  <si>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</si>
  <si>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</si>
  <si>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</si>
  <si>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</si>
  <si>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</si>
  <si>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</si>
  <si>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</si>
  <si>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</si>
  <si>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</si>
  <si>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</si>
  <si>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</si>
  <si>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</si>
  <si>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</si>
  <si>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</si>
  <si>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</si>
  <si>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</si>
  <si>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</si>
  <si>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</si>
  <si>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</si>
  <si>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</si>
  <si>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</si>
  <si>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</si>
  <si>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</si>
  <si>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</si>
  <si>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</si>
  <si>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</si>
  <si>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</si>
  <si>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</si>
  <si>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</si>
  <si>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</si>
  <si>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</si>
  <si>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</si>
  <si>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</si>
  <si>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</si>
  <si>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</si>
  <si>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</si>
  <si>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</si>
  <si>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</si>
  <si>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</si>
  <si>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</si>
  <si>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</si>
  <si>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</si>
  <si>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</si>
  <si>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</si>
  <si>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</si>
  <si>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</si>
  <si>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</si>
  <si>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</si>
  <si>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</si>
  <si>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</si>
  <si>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</si>
  <si>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</si>
  <si>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</si>
  <si>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</si>
  <si>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</si>
  <si>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</si>
  <si>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</si>
  <si>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</si>
  <si>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</si>
  <si>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</si>
  <si>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</si>
  <si>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</si>
  <si>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</si>
  <si>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</si>
  <si>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</si>
  <si>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</si>
  <si>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</si>
  <si>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</si>
  <si>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</si>
  <si>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</si>
  <si>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</si>
  <si>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</si>
  <si>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</si>
  <si>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</si>
  <si>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</si>
  <si>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</si>
  <si>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</si>
  <si>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</si>
  <si>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</si>
  <si>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</si>
  <si>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</si>
  <si>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</si>
  <si>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</si>
  <si>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</si>
  <si>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</si>
  <si>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</si>
  <si>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</si>
  <si>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</si>
  <si>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</si>
  <si>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</si>
  <si>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</si>
  <si>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</si>
  <si>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</si>
  <si>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</si>
  <si>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</si>
  <si>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</si>
  <si>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</si>
  <si>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</si>
  <si>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</si>
  <si>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</si>
  <si>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</si>
  <si>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</si>
  <si>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</si>
  <si>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</si>
  <si>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</si>
  <si>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</si>
  <si>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</si>
  <si>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</si>
  <si>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</si>
  <si>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</si>
  <si>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</si>
  <si>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</si>
  <si>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</si>
  <si>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</si>
  <si>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</si>
  <si>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</si>
  <si>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</si>
  <si>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</si>
  <si>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</si>
  <si>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</si>
  <si>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</si>
  <si>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</si>
  <si>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</si>
  <si>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</si>
  <si>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</si>
  <si>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</si>
  <si>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</si>
  <si>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</si>
  <si>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</si>
  <si>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</si>
  <si>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</si>
  <si>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</si>
  <si>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</si>
  <si>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</si>
  <si>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</si>
  <si>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</si>
  <si>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</si>
  <si>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</si>
  <si>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</si>
  <si>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</si>
  <si>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</si>
  <si>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</si>
  <si>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</si>
  <si>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</si>
  <si>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</si>
  <si>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</si>
  <si>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</si>
  <si>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</si>
  <si>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</si>
  <si>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</si>
  <si>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</si>
  <si>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</si>
  <si>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</si>
  <si>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</si>
  <si>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</si>
  <si>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</si>
  <si>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</si>
  <si>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</si>
  <si>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</si>
  <si>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</si>
  <si>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</si>
  <si>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</si>
  <si>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</si>
  <si>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</si>
  <si>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</si>
  <si>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</si>
  <si>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</si>
  <si>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</si>
  <si>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</si>
  <si>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</si>
  <si>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</si>
  <si>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</si>
  <si>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</si>
  <si>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</si>
  <si>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</si>
  <si>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</si>
  <si>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</si>
  <si>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</si>
  <si>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</si>
  <si>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</si>
  <si>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</si>
  <si>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</si>
  <si>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</si>
  <si>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</si>
  <si>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</si>
  <si>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</si>
  <si>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</si>
  <si>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</si>
  <si>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</si>
  <si>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</si>
  <si>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</si>
  <si>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</si>
  <si>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</si>
  <si>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</si>
  <si>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</si>
  <si>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</si>
  <si>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</si>
  <si>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</si>
  <si>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</si>
  <si>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</si>
  <si>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</si>
  <si>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</si>
  <si>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</si>
  <si>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</si>
  <si>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</si>
  <si>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</si>
  <si>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</si>
  <si>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</si>
  <si>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</si>
  <si>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</si>
  <si>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</si>
  <si>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</si>
  <si>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</si>
  <si>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</si>
  <si>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</si>
  <si>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</si>
  <si>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</si>
  <si>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</si>
  <si>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</si>
  <si>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</si>
  <si>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</si>
  <si>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</si>
  <si>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</si>
  <si>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</si>
  <si>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</si>
  <si>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</si>
  <si>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</si>
  <si>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</si>
  <si>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</si>
  <si>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</si>
  <si>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</si>
  <si>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</si>
  <si>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</si>
  <si>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</si>
  <si>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</si>
  <si>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</si>
  <si>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</si>
  <si>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</si>
  <si>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</si>
  <si>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</si>
  <si>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</si>
  <si>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</si>
  <si>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</si>
  <si>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</si>
  <si>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</si>
  <si>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</si>
  <si>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</si>
  <si>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</si>
  <si>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</si>
  <si>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</si>
  <si>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</si>
  <si>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</si>
  <si>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</si>
  <si>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</si>
  <si>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</si>
  <si>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</si>
  <si>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</si>
  <si>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</si>
  <si>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</si>
  <si>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</si>
  <si>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</si>
  <si>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</si>
  <si>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</si>
  <si>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</si>
  <si>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</si>
  <si>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</si>
  <si>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</si>
  <si>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</si>
  <si>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</si>
  <si>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</si>
  <si>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</si>
  <si>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</si>
  <si>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</si>
  <si>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</si>
  <si>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</si>
  <si>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</si>
  <si>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</si>
  <si>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</si>
  <si>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</si>
  <si>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</si>
  <si>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</si>
  <si>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</si>
  <si>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</si>
  <si>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</si>
  <si>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</si>
  <si>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</si>
  <si>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</si>
  <si>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</si>
  <si>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</si>
  <si>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</si>
  <si>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</si>
  <si>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</si>
  <si>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</si>
  <si>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</si>
  <si>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</si>
  <si>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</si>
  <si>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</si>
  <si>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</si>
  <si>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</si>
  <si>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</si>
  <si>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</si>
  <si>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</si>
  <si>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</si>
  <si>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</si>
  <si>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</si>
  <si>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</si>
  <si>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</si>
  <si>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</si>
  <si>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</si>
  <si>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</si>
  <si>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</si>
  <si>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</si>
  <si>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</si>
  <si>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</si>
  <si>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</si>
  <si>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</si>
  <si>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</si>
  <si>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</si>
  <si>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</si>
  <si>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</si>
  <si>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</si>
  <si>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</si>
  <si>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</si>
  <si>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</si>
  <si>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</si>
  <si>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</si>
  <si>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</si>
  <si>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</si>
  <si>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</si>
  <si>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</si>
  <si>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</si>
  <si>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</si>
  <si>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</si>
  <si>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</si>
  <si>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</si>
  <si>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</si>
  <si>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</si>
  <si>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</si>
  <si>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</si>
  <si>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</si>
  <si>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</si>
  <si>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</si>
  <si>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</si>
  <si>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</si>
  <si>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</si>
  <si>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</si>
  <si>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</si>
  <si>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</si>
  <si>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</si>
  <si>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</si>
  <si>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</si>
  <si>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</si>
  <si>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</si>
  <si>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</si>
  <si>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</si>
  <si>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</si>
  <si>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</si>
  <si>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</si>
  <si>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</si>
  <si>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</si>
  <si>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</si>
  <si>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</si>
  <si>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</si>
  <si>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</si>
  <si>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</si>
  <si>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</si>
  <si>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</si>
  <si>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</si>
  <si>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</si>
  <si>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</si>
  <si>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</si>
  <si>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</si>
  <si>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</si>
  <si>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</si>
  <si>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</si>
  <si>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</si>
  <si>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</si>
  <si>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</si>
  <si>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</si>
  <si>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</si>
  <si>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</si>
  <si>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</si>
  <si>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</si>
  <si>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</si>
  <si>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</si>
  <si>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</si>
  <si>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</si>
  <si>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</si>
  <si>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</si>
  <si>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</si>
  <si>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</si>
  <si>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</si>
  <si>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</si>
  <si>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</si>
  <si>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</si>
  <si>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</si>
  <si>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</si>
  <si>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</si>
  <si>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</si>
  <si>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</si>
  <si>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</si>
  <si>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</si>
  <si>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</si>
  <si>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</si>
  <si>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</si>
  <si>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</si>
  <si>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</si>
  <si>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</si>
  <si>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</si>
  <si>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</si>
  <si>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</si>
  <si>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</si>
  <si>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</si>
  <si>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</si>
  <si>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</si>
  <si>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</si>
  <si>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</si>
  <si>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</si>
  <si>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</si>
  <si>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</si>
  <si>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</si>
  <si>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</si>
  <si>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</si>
  <si>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</si>
  <si>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</si>
  <si>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</si>
  <si>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</si>
  <si>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</si>
  <si>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</si>
  <si>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</si>
  <si>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</si>
  <si>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</si>
  <si>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</si>
  <si>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</si>
  <si>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</si>
  <si>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</si>
  <si>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</si>
  <si>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</si>
  <si>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</si>
  <si>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</si>
  <si>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</si>
  <si>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</si>
  <si>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</si>
  <si>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</si>
  <si>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</si>
  <si>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</si>
  <si>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</si>
  <si>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</si>
  <si>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</si>
  <si>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</si>
  <si>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</si>
  <si>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</si>
  <si>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</si>
  <si>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</si>
  <si>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</si>
  <si>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</si>
  <si>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</si>
  <si>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</si>
  <si>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</si>
  <si>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</si>
  <si>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</si>
  <si>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</si>
  <si>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</si>
  <si>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</si>
  <si>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</si>
  <si>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</si>
  <si>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</si>
  <si>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</si>
  <si>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</si>
  <si>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</si>
  <si>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</si>
  <si>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</si>
  <si>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</si>
  <si>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</si>
  <si>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</si>
  <si>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</si>
  <si>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</si>
  <si>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</si>
  <si>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</si>
  <si>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</si>
  <si>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</si>
  <si>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</si>
  <si>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</si>
  <si>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</si>
  <si>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</si>
  <si>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</si>
  <si>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</si>
  <si>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</si>
  <si>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</si>
  <si>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</si>
  <si>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</si>
  <si>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</si>
  <si>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</si>
  <si>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</si>
  <si>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</si>
  <si>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</si>
  <si>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</si>
  <si>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</si>
  <si>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</si>
  <si>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</si>
  <si>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</si>
  <si>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</si>
  <si>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</si>
  <si>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</si>
  <si>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</si>
  <si>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</si>
  <si>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</si>
  <si>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</si>
  <si>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</si>
  <si>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</si>
  <si>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</si>
  <si>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</si>
  <si>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</si>
  <si>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</si>
  <si>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</si>
  <si>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</si>
  <si>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</si>
  <si>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</si>
  <si>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</si>
  <si>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</si>
  <si>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</si>
  <si>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</si>
  <si>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</si>
  <si>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</si>
  <si>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</si>
  <si>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</si>
  <si>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</si>
  <si>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</si>
  <si>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</si>
  <si>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</si>
  <si>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</si>
  <si>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</si>
  <si>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</si>
  <si>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</si>
  <si>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</si>
  <si>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</si>
  <si>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</si>
  <si>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</si>
  <si>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</si>
  <si>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</si>
  <si>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</si>
  <si>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</si>
  <si>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</si>
  <si>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</si>
  <si>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</si>
  <si>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</si>
  <si>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</si>
  <si>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</si>
  <si>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</si>
  <si>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</si>
  <si>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</si>
  <si>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</si>
  <si>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</si>
  <si>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</si>
  <si>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</si>
  <si>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</si>
  <si>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</si>
  <si>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</si>
  <si>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</si>
  <si>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</si>
  <si>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</si>
  <si>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</si>
  <si>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</si>
  <si>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</si>
  <si>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</si>
  <si>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</si>
  <si>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</si>
  <si>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</si>
  <si>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</si>
  <si>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</si>
  <si>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</si>
  <si>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</si>
  <si>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</si>
  <si>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</si>
  <si>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</si>
  <si>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</si>
  <si>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</si>
  <si>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</si>
  <si>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</si>
  <si>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</si>
  <si>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</si>
  <si>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</si>
  <si>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</si>
  <si>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</si>
  <si>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</si>
  <si>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</si>
  <si>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</si>
  <si>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</si>
  <si>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</si>
  <si>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</si>
  <si>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</si>
  <si>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</si>
  <si>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</si>
  <si>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</si>
  <si>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</si>
  <si>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</si>
  <si>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</si>
  <si>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</si>
  <si>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</si>
  <si>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</si>
  <si>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</si>
  <si>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</si>
  <si>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</si>
  <si>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</si>
  <si>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</si>
  <si>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</si>
  <si>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</si>
  <si>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</si>
  <si>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</si>
  <si>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</si>
  <si>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</si>
  <si>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</si>
  <si>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</si>
  <si>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</si>
  <si>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</si>
  <si>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</si>
  <si>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</si>
  <si>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</si>
  <si>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</si>
  <si>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</si>
  <si>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</si>
  <si>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</si>
  <si>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</si>
  <si>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</si>
  <si>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</si>
  <si>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</si>
  <si>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</si>
  <si>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</si>
  <si>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</si>
  <si>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</si>
  <si>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</si>
  <si>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</si>
  <si>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</si>
  <si>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</si>
  <si>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</si>
  <si>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</si>
  <si>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</si>
  <si>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</si>
  <si>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</si>
  <si>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</si>
  <si>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</si>
  <si>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</si>
  <si>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</si>
  <si>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</si>
  <si>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</si>
  <si>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</si>
  <si>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</si>
  <si>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</si>
  <si>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</si>
  <si>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</si>
  <si>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</si>
  <si>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</si>
  <si>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</si>
  <si>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</si>
  <si>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</si>
  <si>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</si>
  <si>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</si>
  <si>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</si>
  <si>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</si>
  <si>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</si>
  <si>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</si>
  <si>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</si>
  <si>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</si>
  <si>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</si>
  <si>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</si>
  <si>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</si>
  <si>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</si>
  <si>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</si>
  <si>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</si>
  <si>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</si>
  <si>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</si>
  <si>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</si>
  <si>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</si>
  <si>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</si>
  <si>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</si>
  <si>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</si>
  <si>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</si>
  <si>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</si>
  <si>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</si>
  <si>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</si>
  <si>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</si>
  <si>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</si>
  <si>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</si>
  <si>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</si>
  <si>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</si>
  <si>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</si>
  <si>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</si>
  <si>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</si>
  <si>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</si>
  <si>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</si>
  <si>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</si>
  <si>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</si>
  <si>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</si>
  <si>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</si>
  <si>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</si>
  <si>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</si>
  <si>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</si>
  <si>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</si>
  <si>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</si>
  <si>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</si>
  <si>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</si>
  <si>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</si>
  <si>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</si>
  <si>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</si>
  <si>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</si>
  <si>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</si>
  <si>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</si>
  <si>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</si>
  <si>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</si>
  <si>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</si>
  <si>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</si>
  <si>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</si>
  <si>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</si>
  <si>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</si>
  <si>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</si>
  <si>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</si>
  <si>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</si>
  <si>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</si>
  <si>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</si>
  <si>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</si>
  <si>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</si>
  <si>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</si>
  <si>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</si>
  <si>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</si>
  <si>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</si>
  <si>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</si>
  <si>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</si>
  <si>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</si>
  <si>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</si>
  <si>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</si>
  <si>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</si>
  <si>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</si>
  <si>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</si>
  <si>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</si>
  <si>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</si>
  <si>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</si>
  <si>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</si>
  <si>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</si>
  <si>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</si>
  <si>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</si>
  <si>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</si>
  <si>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</si>
  <si>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</si>
  <si>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</si>
  <si>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</si>
  <si>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</si>
  <si>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</si>
  <si>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</si>
  <si>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</si>
  <si>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</si>
  <si>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</si>
  <si>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</si>
  <si>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</si>
  <si>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</si>
  <si>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</si>
  <si>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</si>
  <si>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</si>
  <si>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</si>
  <si>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</si>
  <si>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</si>
  <si>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</si>
  <si>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</si>
  <si>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</si>
  <si>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</si>
  <si>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</si>
  <si>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</si>
  <si>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</si>
  <si>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</si>
  <si>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</si>
  <si>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</si>
  <si>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</si>
  <si>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</si>
  <si>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</si>
  <si>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</si>
  <si>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</si>
  <si>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</si>
  <si>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</si>
  <si>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</si>
  <si>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</si>
  <si>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</si>
  <si>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</si>
  <si>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</si>
  <si>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</si>
  <si>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</si>
  <si>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</si>
  <si>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</si>
  <si>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</si>
  <si>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</si>
  <si>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</si>
  <si>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</si>
  <si>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</si>
  <si>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</si>
  <si>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</si>
  <si>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</si>
  <si>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</si>
  <si>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</si>
  <si>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</si>
  <si>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</si>
  <si>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</si>
  <si>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</si>
  <si>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</si>
  <si>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</si>
  <si>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</si>
  <si>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</si>
  <si>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</si>
  <si>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</si>
  <si>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</si>
  <si>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</si>
  <si>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</si>
  <si>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</si>
  <si>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</si>
  <si>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</si>
  <si>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</si>
  <si>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</si>
  <si>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</si>
  <si>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</si>
  <si>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</si>
  <si>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</si>
  <si>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</si>
  <si>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</si>
  <si>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</si>
  <si>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</si>
  <si>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</si>
  <si>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</si>
  <si>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</si>
  <si>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</si>
  <si>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</si>
  <si>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</si>
  <si>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</si>
  <si>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</si>
  <si>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</si>
  <si>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</si>
  <si>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</si>
  <si>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</si>
  <si>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</si>
  <si>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</si>
  <si>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</si>
  <si>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</si>
  <si>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</si>
  <si>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</si>
  <si>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</si>
  <si>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</si>
  <si>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</si>
  <si>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</si>
  <si>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</si>
  <si>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</si>
  <si>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</si>
  <si>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</si>
  <si>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</si>
  <si>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</si>
  <si>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</si>
  <si>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</si>
  <si>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</si>
  <si>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</si>
  <si>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</si>
  <si>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</si>
  <si>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</si>
  <si>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</si>
  <si>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</si>
  <si>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</si>
  <si>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</si>
  <si>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</si>
  <si>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</si>
  <si>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</si>
  <si>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</si>
  <si>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</si>
  <si>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</si>
  <si>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</si>
  <si>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</si>
  <si>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</si>
  <si>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</si>
  <si>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</si>
  <si>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</si>
  <si>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</si>
  <si>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</si>
  <si>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</si>
  <si>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</si>
  <si>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</si>
  <si>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</si>
  <si>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</si>
  <si>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</si>
  <si>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</si>
  <si>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</si>
  <si>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</si>
  <si>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</si>
  <si>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</si>
  <si>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</si>
  <si>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</si>
  <si>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</si>
  <si>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</si>
  <si>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</si>
  <si>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</si>
  <si>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</si>
  <si>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</si>
  <si>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</si>
  <si>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</si>
  <si>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</si>
  <si>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</si>
  <si>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</si>
  <si>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</si>
  <si>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</si>
  <si>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</si>
  <si>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</si>
  <si>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</si>
  <si>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</si>
  <si>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</si>
  <si>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</si>
  <si>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</si>
  <si>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</si>
  <si>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</si>
  <si>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</si>
  <si>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</si>
  <si>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</si>
  <si>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</si>
  <si>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</si>
  <si>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</si>
  <si>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</si>
  <si>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</si>
  <si>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</si>
  <si>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</si>
  <si>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</si>
  <si>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</si>
  <si>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</si>
  <si>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</si>
  <si>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</si>
  <si>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</si>
  <si>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</si>
  <si>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</si>
  <si>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</si>
  <si>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</si>
  <si>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</si>
  <si>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</si>
  <si>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</si>
  <si>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</si>
  <si>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</si>
  <si>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</si>
  <si>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</si>
  <si>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</si>
  <si>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</si>
  <si>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</si>
  <si>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</si>
  <si>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</si>
  <si>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</si>
  <si>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</si>
  <si>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</si>
  <si>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</si>
  <si>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</si>
  <si>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</si>
  <si>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</si>
  <si>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</si>
  <si>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</si>
  <si>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</si>
  <si>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</si>
  <si>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</si>
  <si>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</si>
  <si>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</si>
  <si>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</si>
  <si>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</si>
  <si>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</si>
  <si>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</si>
  <si>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</si>
  <si>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</si>
  <si>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</si>
  <si>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</si>
  <si>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</si>
  <si>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</si>
  <si>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</si>
  <si>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</si>
  <si>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</si>
  <si>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</si>
  <si>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</si>
  <si>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</si>
  <si>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</si>
  <si>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</si>
  <si>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</si>
  <si>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</si>
  <si>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</si>
  <si>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</si>
  <si>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</si>
  <si>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</si>
  <si>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</si>
  <si>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</si>
  <si>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</si>
  <si>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</si>
  <si>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</si>
  <si>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</si>
  <si>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</si>
  <si>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</si>
  <si>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</si>
  <si>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</si>
  <si>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</si>
  <si>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</si>
  <si>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</si>
  <si>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</si>
  <si>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</si>
  <si>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</si>
  <si>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</si>
  <si>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</si>
  <si>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</si>
  <si>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</si>
  <si>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</si>
  <si>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</si>
  <si>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</si>
  <si>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</si>
  <si>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</si>
  <si>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</si>
  <si>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</si>
  <si>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</si>
  <si>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</si>
  <si>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</si>
  <si>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</si>
  <si>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</si>
  <si>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</si>
  <si>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</si>
  <si>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</si>
  <si>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</si>
  <si>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</si>
  <si>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</si>
  <si>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</si>
  <si>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</si>
  <si>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</si>
  <si>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</si>
  <si>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</si>
  <si>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</si>
  <si>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</si>
  <si>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</si>
  <si>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</si>
  <si>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</si>
  <si>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</si>
  <si>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</si>
  <si>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</si>
  <si>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</si>
  <si>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</si>
  <si>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</si>
  <si>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</si>
  <si>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</si>
  <si>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</si>
  <si>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</si>
  <si>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</si>
  <si>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</si>
  <si>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</si>
  <si>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</si>
  <si>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</si>
  <si>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</si>
  <si>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</si>
  <si>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</si>
  <si>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</si>
  <si>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</si>
  <si>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</si>
  <si>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</si>
  <si>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</si>
  <si>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</si>
  <si>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</si>
  <si>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</si>
  <si>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</si>
  <si>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</si>
  <si>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</si>
  <si>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</si>
  <si>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</si>
  <si>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</si>
  <si>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</si>
  <si>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</si>
  <si>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</si>
  <si>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</si>
  <si>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</si>
  <si>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</si>
  <si>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</si>
  <si>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</si>
  <si>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</si>
  <si>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</si>
  <si>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</si>
  <si>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</si>
  <si>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</si>
  <si>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</si>
  <si>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</si>
  <si>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</si>
  <si>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</si>
  <si>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</si>
  <si>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</si>
  <si>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</si>
  <si>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</si>
  <si>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</si>
  <si>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</si>
  <si>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</si>
  <si>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</si>
  <si>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</si>
  <si>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</si>
  <si>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</si>
  <si>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</si>
  <si>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</si>
  <si>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</si>
  <si>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</si>
  <si>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</si>
  <si>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</si>
  <si>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</si>
  <si>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</si>
  <si>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</si>
  <si>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</si>
  <si>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</si>
  <si>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</si>
  <si>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</si>
  <si>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</si>
  <si>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</si>
  <si>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</si>
  <si>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</si>
  <si>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</si>
  <si>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</si>
  <si>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</si>
  <si>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</si>
  <si>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</si>
  <si>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</si>
  <si>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</si>
  <si>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</si>
  <si>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</si>
  <si>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</si>
  <si>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</si>
  <si>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</si>
  <si>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</si>
  <si>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</si>
  <si>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</si>
  <si>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</si>
  <si>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</si>
  <si>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</si>
  <si>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</si>
  <si>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</si>
  <si>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</si>
  <si>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</si>
  <si>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</si>
  <si>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</si>
  <si>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</si>
  <si>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</si>
  <si>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</si>
  <si>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</si>
  <si>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</si>
  <si>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</si>
  <si>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</si>
  <si>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</si>
  <si>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</si>
  <si>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</si>
  <si>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</si>
  <si>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</si>
  <si>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</si>
  <si>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</si>
  <si>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</si>
  <si>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</si>
  <si>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</si>
  <si>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</si>
  <si>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</si>
  <si>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</si>
  <si>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</si>
  <si>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</si>
  <si>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</si>
  <si>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</si>
  <si>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</si>
  <si>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</si>
  <si>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</si>
  <si>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</si>
  <si>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</si>
  <si>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</si>
  <si>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</si>
  <si>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</si>
  <si>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</si>
  <si>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</si>
  <si>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</si>
  <si>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</si>
  <si>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</si>
  <si>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</si>
  <si>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</si>
  <si>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</si>
  <si>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</si>
  <si>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</si>
  <si>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</si>
  <si>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</si>
  <si>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</si>
  <si>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</si>
  <si>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</si>
  <si>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</si>
  <si>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</si>
  <si>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</si>
  <si>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</si>
  <si>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</si>
  <si>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</si>
  <si>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</si>
  <si>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</si>
  <si>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</si>
  <si>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</si>
  <si>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</si>
  <si>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</si>
  <si>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</si>
  <si>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</si>
  <si>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</si>
  <si>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</si>
  <si>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</si>
  <si>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</si>
  <si>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</si>
  <si>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</si>
  <si>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</si>
  <si>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</si>
  <si>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</si>
  <si>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</si>
  <si>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</si>
  <si>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</si>
  <si>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</si>
  <si>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</si>
  <si>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</si>
  <si>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</si>
  <si>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</si>
  <si>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</si>
  <si>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</si>
  <si>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</si>
  <si>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</si>
  <si>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</si>
  <si>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</si>
  <si>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</si>
  <si>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</si>
  <si>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</si>
  <si>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</si>
  <si>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</si>
  <si>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</si>
  <si>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</si>
  <si>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</si>
  <si>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</si>
  <si>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</si>
  <si>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</si>
  <si>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</si>
  <si>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</si>
  <si>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</si>
  <si>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</si>
  <si>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</si>
  <si>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</si>
  <si>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</si>
  <si>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</si>
  <si>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</si>
  <si>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</si>
  <si>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</si>
  <si>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</si>
  <si>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</si>
  <si>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</si>
  <si>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</si>
  <si>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</si>
  <si>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</si>
  <si>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</si>
  <si>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</si>
  <si>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</si>
  <si>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</si>
  <si>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</si>
  <si>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</si>
  <si>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</si>
  <si>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</si>
  <si>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</si>
  <si>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</si>
  <si>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</si>
  <si>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</si>
  <si>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</si>
  <si>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</si>
  <si>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</si>
  <si>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</si>
  <si>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</si>
  <si>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</si>
  <si>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</si>
  <si>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</si>
  <si>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</si>
  <si>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</si>
  <si>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</si>
  <si>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</si>
  <si>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</si>
  <si>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</si>
  <si>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</si>
  <si>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</si>
  <si>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</si>
  <si>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</si>
  <si>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</si>
  <si>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</si>
  <si>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</si>
  <si>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</si>
  <si>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</si>
  <si>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</si>
  <si>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</si>
  <si>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</si>
  <si>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</si>
  <si>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</si>
  <si>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</si>
  <si>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</si>
  <si>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</si>
  <si>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</si>
  <si>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</si>
  <si>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</si>
  <si>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</si>
  <si>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</si>
  <si>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</si>
  <si>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</si>
  <si>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</si>
  <si>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</si>
  <si>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</si>
  <si>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</si>
  <si>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</si>
  <si>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</si>
  <si>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</si>
  <si>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</si>
  <si>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</si>
  <si>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</si>
  <si>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</si>
  <si>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</si>
  <si>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</si>
  <si>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</si>
  <si>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</si>
  <si>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</si>
  <si>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</si>
  <si>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</si>
  <si>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</si>
  <si>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</si>
  <si>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</si>
  <si>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</si>
  <si>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</si>
  <si>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</si>
  <si>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</si>
  <si>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</si>
  <si>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</si>
  <si>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</si>
  <si>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</si>
  <si>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</si>
  <si>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</si>
  <si>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</si>
  <si>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</si>
  <si>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</si>
  <si>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</si>
  <si>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</si>
  <si>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</si>
  <si>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</si>
  <si>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</si>
  <si>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</si>
  <si>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</si>
  <si>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</si>
  <si>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</si>
  <si>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</si>
  <si>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</si>
  <si>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</si>
  <si>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</si>
  <si>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</si>
  <si>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</si>
  <si>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</si>
  <si>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</si>
  <si>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</si>
  <si>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</si>
  <si>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</si>
  <si>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</si>
  <si>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</si>
  <si>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</si>
  <si>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</si>
  <si>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</si>
  <si>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</si>
  <si>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</si>
  <si>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</si>
  <si>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</si>
  <si>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</si>
  <si>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</si>
  <si>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</si>
  <si>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</si>
  <si>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</si>
  <si>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</si>
  <si>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</si>
  <si>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</si>
  <si>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</si>
  <si>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</si>
  <si>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</si>
  <si>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</si>
  <si>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</si>
  <si>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</si>
  <si>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</si>
  <si>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</si>
  <si>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</si>
  <si>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</si>
  <si>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</si>
  <si>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</si>
  <si>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</si>
  <si>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</si>
  <si>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</si>
  <si>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</si>
  <si>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</si>
  <si>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</si>
  <si>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</si>
  <si>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</si>
  <si>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</si>
  <si>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</si>
  <si>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</si>
  <si>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</si>
  <si>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</si>
  <si>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</si>
  <si>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</si>
  <si>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</si>
  <si>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</si>
  <si>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</si>
  <si>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</si>
  <si>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</si>
  <si>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</si>
  <si>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</si>
  <si>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</si>
  <si>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</si>
  <si>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</si>
  <si>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</si>
  <si>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</si>
  <si>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</si>
  <si>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</si>
  <si>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</si>
  <si>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</si>
  <si>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</si>
  <si>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</si>
  <si>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</si>
  <si>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</si>
  <si>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</si>
  <si>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</si>
  <si>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</si>
  <si>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</si>
  <si>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</si>
  <si>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</si>
  <si>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</si>
  <si>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</si>
  <si>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</si>
  <si>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</si>
  <si>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</si>
  <si>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</si>
  <si>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</si>
  <si>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</si>
  <si>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</si>
  <si>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</si>
  <si>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</si>
  <si>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</si>
  <si>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</si>
  <si>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</si>
  <si>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</si>
  <si>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</si>
  <si>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</si>
  <si>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</si>
  <si>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</si>
  <si>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</si>
  <si>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</si>
  <si>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</si>
  <si>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</si>
  <si>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</si>
  <si>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</si>
  <si>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</si>
  <si>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</si>
  <si>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</si>
  <si>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</si>
  <si>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</si>
  <si>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</si>
  <si>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</si>
  <si>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</si>
  <si>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</si>
  <si>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</si>
  <si>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</si>
  <si>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</si>
  <si>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</si>
  <si>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</si>
  <si>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</si>
  <si>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</si>
  <si>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</si>
  <si>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</si>
  <si>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</si>
  <si>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</si>
  <si>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</si>
  <si>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</si>
  <si>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</si>
  <si>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</si>
  <si>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</si>
  <si>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</si>
  <si>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</si>
  <si>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</si>
  <si>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</si>
  <si>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</si>
  <si>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</si>
  <si>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</si>
  <si>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</si>
  <si>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</si>
  <si>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</si>
  <si>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</si>
  <si>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</si>
  <si>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</si>
  <si>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</si>
  <si>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</si>
  <si>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</si>
  <si>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</si>
  <si>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</si>
  <si>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</si>
  <si>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</si>
  <si>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</si>
  <si>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</si>
  <si>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</si>
  <si>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</si>
  <si>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</si>
  <si>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</si>
  <si>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</si>
  <si>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</si>
  <si>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</si>
  <si>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</si>
  <si>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</si>
  <si>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</si>
  <si>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</si>
  <si>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</si>
  <si>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</si>
  <si>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</si>
  <si>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</si>
  <si>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</si>
  <si>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</si>
  <si>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</si>
  <si>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</si>
  <si>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</si>
  <si>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</si>
  <si>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</si>
  <si>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</si>
  <si>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</si>
  <si>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</si>
  <si>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</si>
  <si>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</si>
  <si>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</si>
  <si>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</si>
  <si>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</si>
  <si>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</si>
  <si>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</si>
  <si>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</si>
  <si>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</si>
  <si>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</si>
  <si>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</si>
  <si>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</si>
  <si>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</si>
  <si>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</si>
  <si>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</si>
  <si>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</si>
  <si>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</si>
  <si>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</si>
  <si>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</si>
  <si>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</si>
  <si>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</si>
  <si>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</si>
  <si>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</si>
  <si>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</si>
  <si>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</si>
  <si>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</si>
  <si>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</si>
  <si>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</si>
  <si>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</si>
  <si>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</si>
  <si>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</si>
  <si>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</si>
  <si>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</si>
  <si>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</si>
  <si>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</si>
  <si>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</si>
  <si>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</si>
  <si>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</si>
  <si>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</si>
  <si>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</si>
  <si>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</si>
  <si>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</si>
  <si>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</si>
  <si>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</si>
  <si>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</si>
  <si>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</si>
  <si>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</si>
  <si>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</si>
  <si>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</si>
  <si>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</si>
  <si>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</si>
  <si>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</si>
  <si>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</si>
  <si>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</si>
  <si>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</si>
  <si>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</si>
  <si>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</si>
  <si>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</si>
  <si>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</si>
  <si>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</si>
  <si>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</si>
  <si>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</si>
  <si>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</si>
  <si>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</si>
  <si>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</si>
  <si>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</si>
  <si>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</si>
  <si>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</si>
  <si>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</si>
  <si>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</si>
  <si>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</si>
  <si>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</si>
  <si>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</si>
  <si>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</si>
  <si>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</si>
  <si>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</si>
  <si>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</si>
  <si>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</si>
  <si>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</si>
  <si>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</si>
  <si>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</si>
  <si>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</si>
  <si>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</si>
  <si>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</si>
  <si>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</si>
  <si>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</si>
  <si>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</si>
  <si>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</si>
  <si>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</si>
  <si>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</si>
  <si>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</si>
  <si>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</si>
  <si>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</si>
  <si>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</si>
  <si>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</si>
  <si>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</si>
  <si>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</si>
  <si>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</si>
  <si>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</si>
  <si>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</si>
  <si>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</si>
  <si>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</si>
  <si>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</si>
  <si>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</si>
  <si>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</si>
  <si>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</si>
  <si>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</si>
  <si>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</si>
  <si>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</si>
  <si>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</si>
  <si>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</si>
  <si>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</si>
  <si>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</si>
  <si>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</si>
  <si>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</si>
  <si>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</si>
  <si>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</si>
  <si>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</si>
  <si>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</si>
  <si>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</si>
  <si>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</si>
  <si>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</si>
  <si>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</si>
  <si>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</si>
  <si>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</si>
  <si>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</si>
  <si>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</si>
  <si>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</si>
  <si>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</si>
  <si>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</si>
  <si>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</si>
  <si>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</si>
  <si>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</si>
  <si>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</si>
  <si>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</si>
  <si>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</si>
  <si>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</si>
  <si>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</si>
  <si>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</si>
  <si>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</si>
  <si>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</si>
  <si>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</si>
  <si>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</si>
  <si>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</si>
  <si>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</si>
  <si>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</si>
  <si>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</si>
  <si>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</si>
  <si>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</si>
  <si>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</si>
  <si>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</si>
  <si>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</si>
  <si>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</si>
  <si>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</si>
  <si>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</si>
  <si>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</si>
  <si>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</si>
  <si>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</si>
  <si>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</si>
  <si>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</si>
  <si>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</si>
  <si>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</si>
  <si>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</si>
  <si>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</si>
  <si>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</si>
  <si>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</si>
  <si>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</si>
  <si>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</si>
  <si>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</si>
  <si>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</si>
  <si>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</si>
  <si>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</si>
  <si>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</si>
  <si>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</si>
  <si>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</si>
  <si>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</si>
  <si>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</si>
  <si>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</si>
  <si>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</si>
  <si>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</si>
  <si>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</si>
  <si>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</si>
  <si>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</si>
  <si>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</si>
  <si>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</si>
  <si>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</si>
  <si>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</si>
  <si>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</si>
  <si>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</si>
  <si>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</si>
  <si>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</si>
  <si>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</si>
  <si>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</si>
  <si>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</si>
  <si>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</si>
  <si>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</si>
  <si>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</si>
  <si>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</si>
  <si>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</si>
  <si>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</si>
  <si>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</si>
  <si>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</si>
  <si>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</si>
  <si>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</si>
  <si>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</si>
  <si>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</si>
  <si>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</si>
  <si>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</si>
  <si>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</si>
  <si>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</si>
  <si>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</si>
  <si>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</si>
  <si>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</si>
  <si>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</si>
  <si>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</si>
  <si>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</si>
  <si>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</si>
  <si>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</si>
  <si>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</si>
  <si>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</si>
  <si>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</si>
  <si>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</si>
  <si>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</si>
  <si>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</si>
  <si>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</si>
  <si>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</si>
  <si>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</si>
  <si>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</si>
  <si>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</si>
  <si>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</si>
  <si>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</si>
  <si>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</si>
  <si>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</si>
  <si>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</si>
  <si>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</si>
  <si>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</si>
  <si>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</si>
  <si>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</si>
  <si>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</si>
  <si>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</si>
  <si>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</si>
  <si>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</si>
  <si>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</si>
  <si>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</si>
  <si>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</si>
  <si>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</si>
  <si>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</si>
  <si>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</si>
  <si>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</si>
  <si>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</si>
  <si>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</si>
  <si>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</si>
  <si>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</si>
  <si>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</si>
  <si>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</si>
  <si>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</si>
  <si>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</si>
  <si>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</si>
  <si>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</si>
  <si>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</si>
  <si>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</si>
  <si>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</si>
  <si>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</si>
  <si>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</si>
  <si>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</si>
  <si>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</si>
  <si>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</si>
  <si>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</si>
  <si>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</si>
  <si>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</si>
  <si>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</si>
  <si>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</si>
  <si>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</si>
  <si>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</si>
  <si>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</si>
  <si>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</si>
  <si>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</si>
  <si>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</si>
  <si>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</si>
  <si>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</si>
  <si>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</si>
  <si>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</si>
  <si>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</si>
  <si>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</si>
  <si>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</si>
  <si>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</si>
  <si>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</si>
  <si>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</si>
  <si>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</si>
  <si>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</si>
  <si>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</si>
  <si>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</si>
  <si>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</si>
  <si>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</si>
  <si>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</si>
  <si>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</si>
  <si>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</si>
  <si>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</si>
  <si>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</si>
  <si>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</si>
  <si>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</si>
  <si>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</si>
  <si>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</si>
  <si>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</si>
  <si>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</si>
  <si>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</si>
  <si>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</si>
  <si>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</si>
  <si>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</si>
  <si>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</si>
  <si>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</si>
  <si>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</si>
  <si>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</si>
  <si>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</si>
  <si>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</si>
  <si>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</si>
  <si>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</si>
  <si>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</si>
  <si>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</si>
  <si>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</si>
  <si>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</si>
  <si>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</si>
  <si>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</si>
  <si>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</si>
  <si>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</si>
  <si>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</si>
  <si>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</si>
  <si>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</si>
  <si>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</si>
  <si>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</si>
  <si>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</si>
  <si>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</si>
  <si>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</si>
  <si>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</si>
  <si>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</si>
  <si>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</si>
  <si>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</si>
  <si>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</si>
  <si>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</si>
  <si>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</si>
  <si>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</si>
  <si>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</si>
  <si>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</si>
  <si>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</si>
  <si>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</si>
  <si>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</si>
  <si>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</si>
  <si>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</si>
  <si>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</si>
  <si>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</si>
  <si>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</si>
  <si>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</si>
  <si>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</si>
  <si>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</si>
  <si>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</si>
  <si>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</si>
  <si>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</si>
  <si>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</si>
  <si>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</si>
  <si>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</si>
  <si>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</si>
  <si>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</si>
  <si>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</si>
  <si>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</si>
  <si>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</si>
  <si>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</si>
  <si>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</si>
  <si>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</si>
  <si>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</si>
  <si>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</si>
  <si>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</si>
  <si>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</si>
  <si>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</si>
  <si>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</si>
  <si>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</si>
  <si>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</si>
  <si>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</si>
  <si>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</si>
  <si>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</si>
  <si>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</si>
  <si>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</si>
  <si>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</si>
  <si>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</si>
  <si>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</si>
  <si>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</si>
  <si>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</si>
  <si>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</si>
  <si>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</si>
  <si>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</si>
  <si>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</si>
  <si>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</si>
  <si>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</si>
  <si>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</si>
  <si>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</si>
  <si>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</si>
  <si>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</si>
  <si>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</si>
  <si>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</si>
  <si>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</si>
  <si>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</si>
  <si>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</si>
  <si>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</si>
  <si>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</si>
  <si>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</si>
  <si>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</si>
  <si>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</si>
  <si>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</si>
  <si>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</si>
  <si>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</si>
  <si>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</si>
  <si>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</si>
  <si>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</si>
  <si>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</si>
  <si>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</si>
  <si>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</si>
  <si>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</si>
  <si>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</si>
  <si>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</si>
  <si>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</si>
  <si>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</si>
  <si>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</si>
  <si>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</si>
  <si>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</si>
  <si>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</si>
  <si>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</si>
  <si>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</si>
  <si>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</si>
  <si>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</si>
  <si>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</si>
  <si>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</si>
  <si>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</si>
  <si>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</si>
  <si>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</si>
  <si>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</si>
  <si>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</si>
  <si>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</si>
  <si>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</si>
  <si>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</si>
  <si>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</si>
  <si>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</si>
  <si>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</si>
  <si>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</si>
  <si>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</si>
  <si>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</si>
  <si>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</si>
  <si>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</si>
  <si>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</si>
  <si>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</si>
  <si>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</si>
  <si>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</si>
  <si>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</si>
  <si>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</si>
  <si>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</si>
  <si>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</si>
  <si>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</si>
  <si>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</si>
  <si>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</si>
  <si>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</si>
  <si>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</si>
  <si>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</si>
  <si>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</si>
  <si>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</si>
  <si>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</si>
  <si>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</si>
  <si>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</si>
  <si>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</si>
  <si>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</si>
  <si>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</si>
  <si>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</si>
  <si>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</si>
  <si>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</si>
  <si>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</si>
  <si>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</si>
  <si>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</si>
  <si>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</si>
  <si>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</si>
  <si>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</si>
  <si>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</si>
  <si>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</si>
  <si>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</si>
  <si>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</si>
  <si>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</si>
  <si>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</si>
  <si>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</si>
  <si>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</si>
  <si>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</si>
  <si>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</si>
  <si>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</si>
  <si>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</si>
  <si>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</si>
  <si>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</si>
  <si>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</si>
  <si>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</si>
  <si>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</si>
  <si>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</si>
  <si>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</si>
  <si>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</si>
  <si>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</si>
  <si>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</si>
  <si>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</si>
  <si>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</si>
  <si>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</si>
  <si>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</si>
  <si>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</si>
  <si>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</si>
  <si>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</si>
  <si>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</si>
  <si>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</si>
  <si>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</si>
  <si>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</si>
  <si>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</si>
  <si>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</si>
  <si>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</si>
  <si>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</si>
  <si>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</si>
  <si>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</si>
  <si>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</si>
  <si>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</si>
  <si>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</si>
  <si>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</si>
  <si>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</si>
  <si>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</si>
  <si>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</si>
  <si>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</si>
  <si>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</si>
  <si>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</si>
  <si>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</si>
  <si>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</si>
  <si>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</si>
  <si>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</si>
  <si>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</si>
  <si>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</si>
  <si>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</si>
  <si>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</si>
  <si>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</si>
  <si>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</si>
  <si>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</si>
  <si>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</si>
  <si>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</si>
  <si>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</si>
  <si>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</si>
  <si>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</si>
  <si>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</si>
  <si>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</si>
  <si>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</si>
  <si>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</si>
  <si>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</si>
  <si>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</si>
  <si>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</si>
  <si>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</si>
  <si>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</si>
  <si>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</si>
  <si>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</si>
  <si>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</si>
  <si>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</si>
  <si>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</si>
  <si>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</si>
  <si>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</si>
  <si>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</si>
  <si>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</si>
  <si>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</si>
  <si>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</si>
  <si>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</si>
  <si>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</si>
  <si>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</si>
  <si>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</si>
  <si>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</si>
  <si>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</si>
  <si>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</si>
  <si>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</si>
  <si>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</si>
  <si>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</si>
  <si>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</si>
  <si>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</si>
  <si>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</si>
  <si>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</si>
  <si>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</si>
  <si>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</si>
  <si>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</si>
  <si>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</si>
  <si>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</si>
  <si>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</si>
  <si>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</si>
  <si>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</si>
  <si>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</si>
  <si>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</si>
  <si>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</si>
  <si>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</si>
  <si>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</si>
  <si>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</si>
  <si>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</si>
  <si>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</si>
  <si>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</si>
  <si>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</si>
  <si>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</si>
  <si>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</si>
  <si>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</si>
  <si>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</si>
  <si>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</si>
  <si>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</si>
  <si>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</si>
  <si>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</si>
  <si>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</si>
  <si>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</si>
  <si>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</si>
  <si>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</si>
  <si>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</si>
  <si>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</si>
  <si>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</si>
  <si>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</si>
  <si>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</si>
  <si>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</si>
  <si>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</si>
  <si>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</si>
  <si>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</si>
  <si>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</si>
  <si>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</si>
  <si>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</si>
  <si>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</si>
  <si>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</si>
  <si>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</si>
  <si>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</si>
  <si>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</si>
  <si>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</si>
  <si>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</si>
  <si>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</si>
  <si>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</si>
  <si>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</si>
  <si>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</si>
  <si>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</si>
  <si>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</si>
  <si>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</si>
  <si>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</si>
  <si>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</si>
  <si>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</si>
  <si>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</si>
  <si>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</si>
  <si>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</si>
  <si>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</si>
  <si>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</si>
  <si>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</si>
  <si>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</si>
  <si>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</si>
  <si>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</si>
  <si>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</si>
  <si>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</si>
  <si>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</si>
  <si>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</si>
  <si>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</si>
  <si>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</si>
  <si>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</si>
  <si>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</si>
  <si>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</si>
  <si>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</si>
  <si>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</si>
  <si>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</si>
  <si>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</si>
  <si>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</si>
  <si>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</si>
  <si>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</si>
  <si>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</si>
  <si>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</si>
  <si>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</si>
  <si>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</si>
  <si>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</si>
  <si>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</si>
  <si>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</si>
  <si>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</si>
  <si>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</si>
  <si>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</si>
  <si>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</si>
  <si>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</si>
  <si>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</si>
  <si>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</si>
  <si>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</si>
  <si>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</si>
  <si>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</si>
  <si>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</si>
  <si>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</si>
  <si>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</si>
  <si>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</si>
  <si>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</si>
  <si>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</si>
  <si>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</si>
  <si>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</si>
  <si>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</si>
  <si>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</si>
  <si>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</si>
  <si>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</si>
  <si>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</si>
  <si>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</si>
  <si>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</si>
  <si>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</si>
  <si>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</si>
  <si>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</si>
  <si>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</si>
  <si>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</si>
  <si>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</si>
  <si>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</si>
  <si>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</si>
  <si>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</si>
  <si>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</si>
  <si>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</si>
  <si>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</si>
  <si>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</si>
  <si>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</si>
  <si>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</si>
  <si>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</si>
  <si>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</si>
  <si>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</si>
  <si>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</si>
  <si>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</si>
  <si>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</si>
  <si>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</si>
  <si>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</si>
  <si>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</si>
  <si>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</si>
  <si>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</si>
  <si>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</si>
  <si>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</si>
  <si>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</si>
  <si>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</si>
  <si>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</si>
  <si>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</si>
  <si>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</si>
  <si>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</si>
  <si>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</si>
  <si>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</si>
  <si>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</si>
  <si>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</si>
  <si>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</si>
  <si>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</si>
  <si>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</si>
  <si>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</si>
  <si>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</si>
  <si>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</si>
  <si>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</si>
  <si>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</si>
  <si>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</si>
  <si>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</si>
  <si>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</si>
  <si>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</si>
  <si>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</si>
  <si>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</si>
  <si>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</si>
  <si>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</si>
  <si>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</si>
  <si>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</si>
  <si>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</si>
  <si>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</si>
  <si>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</si>
  <si>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</si>
  <si>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</si>
  <si>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</si>
  <si>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</si>
  <si>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</si>
  <si>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</si>
  <si>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</si>
  <si>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</si>
  <si>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</si>
  <si>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</si>
  <si>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</si>
  <si>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</si>
  <si>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</si>
  <si>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</si>
  <si>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</si>
  <si>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</si>
  <si>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</si>
  <si>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</si>
  <si>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</si>
  <si>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</si>
  <si>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</si>
  <si>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</si>
  <si>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</si>
  <si>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</si>
  <si>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</si>
  <si>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</si>
  <si>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</si>
  <si>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</si>
  <si>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</si>
  <si>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</si>
  <si>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</si>
  <si>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</si>
  <si>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</si>
  <si>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</si>
  <si>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</si>
  <si>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</si>
  <si>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</si>
  <si>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</si>
  <si>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</si>
  <si>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</si>
  <si>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</si>
  <si>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</si>
  <si>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</si>
  <si>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</si>
  <si>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</si>
  <si>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</si>
  <si>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</si>
  <si>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</si>
  <si>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</si>
  <si>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</si>
  <si>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</si>
  <si>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</si>
  <si>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</si>
  <si>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</si>
  <si>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</si>
  <si>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</si>
  <si>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</si>
  <si>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</si>
  <si>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</si>
  <si>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</si>
  <si>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</si>
  <si>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</si>
  <si>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</si>
  <si>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</si>
  <si>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</si>
  <si>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</si>
  <si>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</si>
  <si>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</si>
  <si>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</si>
  <si>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</si>
  <si>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</si>
  <si>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</si>
  <si>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</si>
  <si>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</si>
  <si>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</si>
  <si>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</si>
  <si>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</si>
  <si>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</si>
  <si>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</si>
  <si>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</si>
  <si>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</si>
  <si>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</si>
  <si>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</si>
  <si>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</si>
  <si>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</si>
  <si>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</si>
  <si>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</si>
  <si>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</si>
  <si>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</si>
  <si>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</si>
  <si>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</si>
  <si>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</si>
  <si>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</si>
  <si>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</si>
  <si>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</si>
  <si>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</si>
  <si>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</si>
  <si>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</si>
  <si>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</si>
  <si>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</si>
  <si>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</si>
  <si>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</si>
  <si>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</si>
  <si>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</si>
  <si>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</si>
  <si>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</si>
  <si>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</si>
  <si>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</si>
  <si>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</si>
  <si>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</si>
  <si>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</si>
  <si>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</si>
  <si>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</si>
  <si>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</si>
  <si>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</si>
  <si>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</si>
  <si>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</si>
  <si>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</si>
  <si>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</si>
  <si>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</si>
  <si>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</si>
  <si>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</si>
  <si>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</si>
  <si>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</si>
  <si>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</si>
  <si>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</si>
  <si>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</si>
  <si>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</si>
  <si>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</si>
  <si>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</si>
  <si>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</si>
  <si>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</si>
  <si>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</si>
  <si>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</si>
  <si>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</si>
  <si>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</si>
  <si>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</si>
  <si>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</si>
  <si>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</si>
  <si>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</si>
  <si>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</si>
  <si>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</si>
  <si>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</si>
  <si>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</si>
  <si>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</si>
  <si>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</si>
  <si>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</si>
  <si>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</si>
  <si>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</si>
  <si>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</si>
  <si>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</si>
  <si>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</si>
  <si>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</si>
  <si>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</si>
  <si>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</si>
  <si>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</si>
  <si>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</si>
  <si>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</si>
  <si>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</si>
  <si>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</si>
  <si>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</si>
  <si>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</si>
  <si>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</si>
  <si>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</si>
  <si>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</si>
  <si>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</si>
  <si>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</si>
  <si>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</si>
  <si>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</si>
  <si>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</si>
  <si>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</si>
  <si>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</si>
  <si>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</si>
  <si>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</si>
  <si>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</si>
  <si>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</si>
  <si>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</si>
  <si>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</si>
  <si>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</si>
  <si>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</si>
  <si>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</si>
  <si>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</si>
  <si>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</si>
  <si>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</si>
  <si>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</si>
  <si>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</si>
  <si>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</si>
  <si>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</si>
  <si>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</si>
  <si>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</si>
  <si>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</si>
  <si>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</si>
  <si>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</si>
  <si>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</si>
  <si>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</si>
  <si>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</si>
  <si>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</si>
  <si>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</si>
  <si>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</si>
  <si>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</si>
  <si>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</si>
  <si>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</si>
  <si>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</si>
  <si>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</si>
  <si>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</si>
  <si>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</si>
  <si>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</si>
  <si>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</si>
  <si>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</si>
  <si>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</si>
  <si>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</si>
  <si>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</si>
  <si>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</si>
  <si>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</si>
  <si>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</si>
  <si>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</si>
  <si>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</si>
  <si>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</si>
  <si>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</si>
  <si>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</si>
  <si>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</si>
  <si>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</si>
  <si>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</si>
  <si>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</si>
  <si>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</si>
  <si>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</si>
  <si>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</si>
  <si>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</si>
  <si>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</si>
  <si>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</si>
  <si>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</si>
  <si>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</si>
  <si>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</si>
  <si>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</si>
  <si>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</si>
  <si>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</si>
  <si>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</si>
  <si>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</si>
  <si>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</si>
  <si>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</si>
  <si>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</si>
  <si>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</si>
  <si>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</si>
  <si>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</si>
  <si>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</si>
  <si>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</si>
  <si>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</si>
  <si>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</si>
  <si>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</si>
  <si>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</si>
  <si>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</si>
  <si>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</si>
  <si>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</si>
  <si>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</si>
  <si>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</si>
  <si>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</si>
  <si>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</si>
  <si>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</si>
  <si>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</si>
  <si>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</si>
  <si>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</si>
  <si>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</si>
  <si>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</si>
  <si>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</si>
  <si>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</si>
  <si>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</si>
  <si>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</si>
  <si>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</si>
  <si>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</si>
  <si>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</si>
  <si>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</si>
  <si>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</si>
  <si>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</si>
  <si>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</si>
  <si>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</si>
  <si>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</si>
  <si>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</si>
  <si>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</si>
  <si>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</si>
  <si>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</si>
  <si>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</si>
  <si>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</si>
  <si>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</si>
  <si>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</si>
  <si>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</si>
  <si>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</si>
  <si>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</si>
  <si>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</si>
  <si>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</si>
  <si>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</si>
  <si>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</si>
  <si>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</si>
  <si>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</si>
  <si>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</si>
  <si>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</si>
  <si>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</si>
  <si>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</si>
  <si>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</si>
  <si>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</si>
  <si>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</si>
  <si>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</si>
  <si>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</si>
  <si>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</si>
  <si>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</si>
  <si>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</si>
  <si>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</si>
  <si>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</si>
  <si>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</si>
  <si>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</si>
  <si>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</si>
  <si>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</si>
  <si>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</si>
  <si>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</si>
  <si>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</si>
  <si>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</si>
  <si>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</si>
  <si>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</si>
  <si>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</si>
  <si>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</si>
  <si>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</si>
  <si>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</si>
  <si>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</si>
  <si>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</si>
  <si>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</si>
  <si>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</si>
  <si>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</si>
  <si>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</si>
  <si>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</si>
  <si>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</si>
  <si>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</si>
  <si>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</si>
  <si>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</si>
  <si>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</si>
  <si>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</si>
  <si>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</si>
  <si>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</si>
  <si>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</si>
  <si>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</si>
  <si>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</si>
  <si>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</si>
  <si>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</si>
  <si>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</si>
  <si>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</si>
  <si>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</si>
  <si>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</si>
  <si>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</si>
  <si>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</si>
  <si>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</si>
  <si>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</si>
  <si>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</si>
  <si>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</si>
  <si>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</si>
  <si>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</si>
  <si>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</si>
  <si>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</si>
  <si>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</si>
  <si>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</si>
  <si>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</si>
  <si>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</si>
  <si>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</si>
  <si>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</si>
  <si>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</si>
  <si>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</si>
  <si>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</si>
  <si>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</si>
  <si>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</si>
  <si>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</si>
  <si>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</si>
  <si>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</si>
  <si>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</si>
  <si>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</si>
  <si>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</si>
  <si>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</si>
  <si>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</si>
  <si>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</si>
  <si>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</si>
  <si>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</si>
  <si>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</si>
  <si>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</si>
  <si>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</si>
  <si>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</si>
  <si>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</si>
  <si>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</si>
  <si>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</si>
  <si>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</si>
  <si>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</si>
  <si>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</si>
  <si>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</si>
  <si>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</si>
  <si>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</si>
  <si>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</si>
  <si>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</si>
  <si>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</si>
  <si>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</si>
  <si>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</si>
  <si>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</si>
  <si>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</si>
  <si>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</si>
  <si>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</si>
  <si>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</si>
  <si>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</si>
  <si>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</si>
  <si>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</si>
  <si>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</si>
  <si>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</si>
  <si>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</si>
  <si>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</si>
  <si>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</si>
  <si>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</si>
  <si>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</si>
  <si>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</si>
  <si>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</si>
  <si>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</si>
  <si>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</si>
  <si>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</si>
  <si>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</si>
  <si>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</si>
  <si>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</si>
  <si>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</si>
  <si>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</si>
  <si>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</si>
  <si>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</si>
  <si>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</si>
  <si>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</si>
  <si>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</si>
  <si>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</si>
  <si>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</si>
  <si>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</si>
  <si>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</si>
  <si>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</si>
  <si>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</si>
  <si>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</si>
  <si>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</si>
  <si>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</si>
  <si>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</si>
  <si>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</si>
  <si>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</si>
  <si>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</si>
  <si>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</si>
  <si>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</si>
  <si>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</si>
  <si>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</si>
  <si>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</si>
  <si>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</si>
  <si>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</si>
  <si>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</si>
  <si>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</si>
  <si>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</si>
  <si>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</si>
  <si>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</si>
  <si>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</si>
  <si>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</si>
  <si>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</si>
  <si>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</si>
  <si>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</si>
  <si>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</si>
  <si>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</si>
  <si>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</si>
  <si>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</si>
  <si>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</si>
  <si>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</si>
  <si>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</si>
  <si>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</si>
  <si>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</si>
  <si>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</si>
  <si>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</si>
  <si>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</si>
  <si>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</si>
  <si>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</si>
  <si>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</si>
  <si>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</si>
  <si>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</si>
  <si>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</si>
  <si>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</si>
  <si>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</si>
  <si>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</si>
  <si>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</si>
  <si>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</si>
  <si>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</si>
  <si>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</si>
  <si>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</si>
  <si>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</si>
  <si>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</si>
  <si>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</si>
  <si>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</si>
  <si>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</si>
  <si>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</si>
  <si>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</si>
  <si>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</si>
  <si>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</si>
  <si>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</si>
  <si>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</si>
  <si>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</si>
  <si>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</si>
  <si>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</si>
  <si>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</si>
  <si>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</si>
  <si>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</si>
  <si>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</si>
  <si>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</si>
  <si>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</si>
  <si>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</si>
  <si>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</si>
  <si>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</si>
  <si>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</si>
  <si>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</si>
  <si>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</si>
  <si>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</si>
  <si>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</si>
  <si>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</si>
  <si>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</si>
  <si>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</si>
  <si>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</si>
  <si>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</si>
  <si>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</si>
  <si>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</si>
  <si>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</si>
  <si>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</si>
  <si>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</si>
  <si>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</si>
  <si>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</si>
  <si>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</si>
  <si>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</si>
  <si>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</si>
  <si>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</si>
  <si>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</si>
  <si>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</si>
  <si>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</si>
  <si>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</si>
  <si>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</si>
  <si>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</si>
  <si>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</si>
  <si>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</si>
  <si>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</si>
  <si>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</si>
  <si>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</si>
  <si>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</si>
  <si>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</si>
  <si>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</si>
  <si>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</si>
  <si>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</si>
  <si>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</si>
  <si>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</si>
  <si>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</si>
  <si>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</si>
  <si>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</si>
  <si>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</si>
  <si>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</si>
  <si>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</si>
  <si>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</si>
  <si>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</si>
  <si>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</si>
  <si>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</si>
  <si>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</si>
  <si>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</si>
  <si>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</si>
  <si>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</si>
  <si>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</si>
  <si>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</si>
  <si>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</si>
  <si>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</si>
  <si>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</si>
  <si>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</si>
  <si>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</si>
  <si>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</si>
  <si>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</si>
  <si>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</si>
  <si>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</si>
  <si>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</si>
  <si>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</si>
  <si>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</si>
  <si>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</si>
  <si>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</si>
  <si>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</si>
  <si>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</si>
  <si>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</si>
  <si>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</si>
  <si>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</si>
  <si>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</si>
  <si>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</si>
  <si>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</si>
  <si>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</si>
  <si>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</si>
  <si>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</si>
  <si>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</si>
  <si>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</si>
  <si>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</si>
  <si>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</si>
  <si>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</si>
  <si>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</si>
  <si>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</si>
  <si>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</si>
  <si>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</si>
  <si>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</si>
  <si>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</si>
  <si>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</si>
  <si>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</si>
  <si>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</si>
  <si>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</si>
  <si>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</si>
  <si>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</si>
  <si>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</si>
  <si>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</si>
  <si>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</si>
  <si>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</si>
  <si>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</si>
  <si>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</si>
  <si>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</si>
  <si>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</si>
  <si>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</si>
  <si>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</si>
  <si>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</si>
  <si>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</si>
  <si>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</si>
  <si>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</si>
  <si>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</si>
  <si>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</si>
  <si>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</si>
  <si>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</si>
  <si>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</si>
  <si>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</si>
  <si>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</si>
  <si>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</si>
  <si>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</si>
  <si>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</si>
  <si>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</si>
  <si>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</si>
  <si>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</si>
  <si>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</si>
  <si>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</si>
  <si>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</si>
  <si>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</si>
  <si>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</si>
  <si>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</si>
  <si>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</si>
  <si>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</si>
  <si>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</si>
  <si>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</si>
  <si>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</si>
  <si>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</si>
  <si>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</si>
  <si>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</si>
  <si>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</si>
  <si>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</si>
  <si>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</si>
  <si>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</si>
  <si>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</si>
  <si>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</si>
  <si>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</si>
  <si>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</si>
  <si>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</si>
  <si>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</si>
  <si>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</si>
  <si>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</si>
  <si>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</si>
  <si>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</si>
  <si>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</si>
  <si>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</si>
  <si>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</si>
  <si>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</si>
  <si>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</si>
  <si>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</si>
  <si>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</si>
  <si>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</si>
  <si>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</si>
  <si>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</si>
  <si>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</si>
  <si>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</si>
  <si>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</si>
  <si>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</si>
  <si>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</si>
  <si>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</si>
  <si>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</si>
  <si>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</si>
  <si>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</si>
  <si>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</si>
  <si>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</si>
  <si>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</si>
  <si>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</si>
  <si>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</si>
  <si>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</si>
  <si>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</si>
  <si>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</si>
  <si>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</si>
  <si>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</si>
  <si>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</si>
  <si>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</si>
  <si>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</si>
  <si>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</si>
  <si>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</si>
  <si>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</si>
  <si>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</si>
  <si>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</si>
  <si>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</si>
  <si>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</si>
  <si>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</si>
  <si>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</si>
  <si>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</si>
  <si>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</si>
  <si>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</si>
  <si>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</si>
  <si>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</si>
  <si>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</si>
  <si>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</si>
  <si>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</si>
  <si>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</si>
  <si>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</si>
  <si>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</si>
  <si>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</si>
  <si>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</si>
  <si>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</si>
  <si>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</si>
  <si>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</si>
  <si>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</si>
  <si>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</si>
  <si>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</si>
  <si>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</si>
  <si>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</si>
  <si>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</si>
  <si>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</si>
  <si>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</si>
  <si>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</si>
  <si>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</si>
  <si>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</si>
  <si>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</si>
  <si>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</si>
  <si>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</si>
  <si>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</si>
  <si>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</si>
  <si>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</si>
  <si>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</si>
  <si>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</si>
  <si>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</si>
  <si>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</si>
  <si>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</si>
  <si>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</si>
  <si>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</si>
  <si>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</si>
  <si>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</si>
  <si>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</si>
  <si>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</si>
  <si>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</si>
  <si>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</si>
  <si>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</si>
  <si>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</si>
  <si>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</si>
  <si>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</si>
  <si>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</si>
  <si>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</si>
  <si>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</si>
  <si>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</si>
  <si>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</si>
  <si>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</si>
  <si>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</si>
  <si>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</si>
  <si>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</si>
  <si>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</si>
  <si>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</si>
  <si>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</si>
  <si>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</si>
  <si>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</si>
  <si>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</si>
  <si>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</si>
  <si>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</si>
  <si>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</si>
  <si>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</si>
  <si>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</si>
  <si>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</si>
  <si>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</si>
  <si>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</si>
  <si>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</si>
  <si>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</si>
  <si>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</si>
  <si>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</si>
  <si>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</si>
  <si>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</si>
  <si>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</si>
  <si>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</si>
  <si>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</si>
  <si>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</si>
  <si>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</si>
  <si>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</si>
  <si>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</si>
  <si>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</si>
  <si>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</si>
  <si>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</si>
  <si>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</si>
  <si>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</si>
  <si>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</si>
  <si>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</si>
  <si>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</si>
  <si>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</si>
  <si>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</si>
  <si>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</si>
  <si>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</si>
  <si>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</si>
  <si>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</si>
  <si>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</si>
  <si>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</si>
  <si>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</si>
  <si>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</si>
  <si>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</si>
  <si>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</si>
  <si>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</si>
  <si>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</si>
  <si>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</si>
  <si>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</si>
  <si>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</si>
  <si>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</si>
  <si>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</si>
  <si>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</si>
  <si>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</si>
  <si>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</si>
  <si>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</si>
  <si>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</si>
  <si>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</si>
  <si>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</si>
  <si>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</si>
  <si>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</si>
  <si>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</si>
  <si>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</si>
  <si>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</si>
  <si>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</si>
  <si>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</si>
  <si>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</si>
  <si>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</si>
  <si>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</si>
  <si>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</si>
  <si>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</si>
  <si>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</si>
  <si>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</si>
  <si>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</si>
  <si>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</si>
  <si>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</si>
  <si>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</si>
  <si>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</si>
  <si>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</si>
  <si>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</si>
  <si>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</si>
  <si>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</si>
  <si>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</si>
  <si>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</si>
  <si>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</si>
  <si>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</si>
  <si>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</si>
  <si>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</si>
  <si>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</si>
  <si>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</si>
  <si>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</si>
  <si>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</si>
  <si>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</si>
  <si>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</si>
  <si>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</si>
  <si>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</si>
  <si>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</si>
  <si>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</si>
  <si>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</si>
  <si>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</si>
  <si>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</si>
  <si>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</si>
  <si>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</si>
  <si>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</si>
  <si>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</si>
  <si>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</si>
  <si>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</si>
  <si>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</si>
  <si>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</si>
  <si>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</si>
  <si>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</si>
  <si>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</si>
  <si>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</si>
  <si>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</si>
  <si>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</si>
  <si>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</si>
  <si>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</si>
  <si>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</si>
  <si>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</si>
  <si>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</si>
  <si>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</si>
  <si>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</si>
  <si>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</si>
  <si>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</si>
  <si>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</si>
  <si>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</si>
  <si>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</si>
  <si>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</si>
  <si>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</si>
  <si>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</si>
  <si>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</si>
  <si>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</si>
  <si>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</si>
  <si>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</si>
  <si>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</si>
  <si>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</si>
  <si>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</si>
  <si>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</si>
  <si>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</si>
  <si>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</si>
  <si>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</si>
  <si>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</si>
  <si>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</si>
  <si>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</si>
  <si>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</si>
  <si>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</si>
  <si>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</si>
  <si>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</si>
  <si>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</si>
  <si>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</si>
  <si>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</si>
  <si>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</si>
  <si>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</si>
  <si>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</si>
  <si>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</si>
  <si>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</si>
  <si>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</si>
  <si>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</si>
  <si>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</si>
  <si>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</si>
  <si>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</si>
  <si>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</si>
  <si>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</si>
  <si>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</si>
  <si>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</si>
  <si>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</si>
  <si>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</si>
  <si>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</si>
  <si>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</si>
  <si>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</si>
  <si>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</si>
  <si>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</si>
  <si>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</si>
  <si>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</si>
  <si>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</si>
  <si>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</si>
  <si>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</si>
  <si>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</si>
  <si>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</si>
  <si>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</si>
  <si>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</si>
  <si>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</si>
  <si>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</si>
  <si>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</si>
  <si>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</si>
  <si>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</si>
  <si>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</si>
  <si>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</si>
  <si>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</si>
  <si>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</si>
  <si>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</si>
  <si>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</si>
  <si>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</si>
  <si>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</si>
  <si>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</si>
  <si>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</si>
  <si>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</si>
  <si>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</si>
  <si>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</si>
  <si>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</si>
  <si>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</si>
  <si>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</si>
  <si>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</si>
  <si>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</si>
  <si>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</si>
  <si>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</si>
  <si>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</si>
  <si>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</si>
  <si>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</si>
  <si>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</si>
  <si>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</si>
  <si>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</si>
  <si>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</si>
  <si>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</si>
  <si>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</si>
  <si>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</si>
  <si>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</si>
  <si>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</si>
  <si>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</si>
  <si>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</si>
  <si>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</si>
  <si>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</si>
  <si>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</si>
  <si>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</si>
  <si>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</si>
  <si>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</si>
  <si>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</si>
  <si>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</si>
  <si>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</si>
  <si>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</si>
  <si>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</si>
  <si>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</si>
  <si>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</si>
  <si>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</si>
  <si>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</si>
  <si>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</si>
  <si>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</si>
  <si>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</si>
  <si>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</si>
  <si>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</si>
  <si>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</si>
  <si>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</si>
  <si>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</si>
  <si>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</si>
  <si>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</si>
  <si>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</si>
  <si>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</si>
  <si>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</si>
  <si>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</si>
  <si>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</si>
  <si>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</si>
  <si>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</si>
  <si>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</si>
  <si>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</si>
  <si>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</si>
  <si>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</si>
  <si>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</si>
  <si>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</si>
  <si>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</si>
  <si>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</si>
  <si>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</si>
  <si>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</si>
  <si>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</si>
  <si>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</si>
  <si>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</si>
  <si>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</si>
  <si>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</si>
  <si>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</si>
  <si>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</si>
  <si>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</si>
  <si>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</si>
  <si>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</si>
  <si>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</si>
  <si>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</si>
  <si>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</si>
  <si>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</si>
  <si>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</si>
  <si>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</si>
  <si>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</si>
  <si>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</si>
  <si>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</si>
  <si>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</si>
  <si>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</si>
  <si>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</si>
  <si>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</si>
  <si>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</si>
  <si>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</si>
  <si>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</si>
  <si>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</si>
  <si>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</si>
  <si>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</si>
  <si>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</si>
  <si>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</si>
  <si>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</si>
  <si>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</si>
  <si>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</si>
  <si>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</si>
  <si>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</si>
  <si>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</si>
  <si>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</si>
  <si>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</si>
  <si>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</si>
  <si>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</si>
  <si>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</si>
  <si>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</si>
  <si>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</si>
  <si>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</si>
  <si>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</si>
  <si>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</si>
  <si>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</si>
  <si>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</si>
  <si>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</si>
  <si>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</si>
  <si>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</si>
  <si>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</si>
  <si>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</si>
  <si>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</si>
  <si>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</si>
  <si>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</si>
  <si>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</si>
  <si>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</si>
  <si>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</si>
  <si>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</si>
  <si>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</si>
  <si>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</si>
  <si>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</si>
  <si>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</si>
  <si>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</si>
  <si>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</si>
  <si>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</si>
  <si>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</si>
  <si>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</si>
  <si>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</si>
  <si>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</si>
  <si>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</si>
  <si>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</si>
  <si>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</si>
  <si>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</si>
  <si>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</si>
  <si>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</si>
  <si>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</si>
  <si>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</si>
  <si>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</si>
  <si>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</si>
  <si>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</si>
  <si>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</si>
  <si>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</si>
  <si>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</si>
  <si>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</si>
  <si>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</si>
  <si>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</si>
  <si>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</si>
  <si>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</si>
  <si>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</si>
  <si>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</si>
  <si>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</si>
  <si>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</si>
  <si>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</si>
  <si>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</si>
  <si>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</si>
  <si>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</si>
  <si>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</si>
  <si>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</si>
  <si>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</si>
  <si>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</si>
  <si>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</si>
  <si>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</si>
  <si>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</si>
  <si>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</si>
  <si>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</si>
  <si>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</si>
  <si>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</si>
  <si>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</si>
  <si>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</si>
  <si>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</si>
  <si>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</si>
  <si>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</si>
  <si>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</si>
  <si>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</si>
  <si>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</si>
  <si>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</si>
  <si>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</si>
  <si>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</si>
  <si>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</si>
  <si>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</si>
  <si>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</si>
  <si>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</si>
  <si>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</si>
  <si>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</si>
  <si>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</si>
  <si>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</si>
  <si>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</si>
  <si>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</si>
  <si>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</si>
  <si>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</si>
  <si>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</si>
  <si>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</si>
  <si>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</si>
  <si>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</si>
  <si>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</si>
  <si>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</si>
  <si>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</si>
  <si>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</si>
  <si>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</si>
  <si>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</si>
  <si>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</si>
  <si>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</si>
  <si>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</si>
  <si>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</si>
  <si>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</si>
  <si>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</si>
  <si>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</si>
  <si>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</si>
  <si>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</si>
  <si>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</si>
  <si>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</si>
  <si>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</si>
  <si>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</si>
  <si>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</si>
  <si>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</si>
  <si>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</si>
  <si>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</si>
  <si>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</si>
  <si>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</si>
  <si>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</si>
  <si>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</si>
  <si>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</si>
  <si>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</si>
  <si>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</si>
  <si>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</si>
  <si>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</si>
  <si>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</si>
  <si>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</si>
  <si>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</si>
  <si>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</si>
  <si>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</si>
  <si>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</si>
  <si>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</si>
  <si>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</si>
  <si>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</si>
  <si>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</si>
  <si>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</si>
  <si>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</si>
  <si>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</si>
  <si>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</si>
  <si>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</si>
  <si>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</si>
  <si>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</si>
  <si>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</si>
  <si>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</si>
  <si>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</si>
  <si>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</si>
  <si>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</si>
  <si>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</si>
  <si>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</si>
  <si>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</si>
  <si>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</si>
  <si>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</si>
  <si>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</si>
  <si>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</si>
  <si>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</si>
  <si>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</si>
  <si>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</si>
  <si>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</si>
  <si>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</si>
  <si>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</si>
  <si>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</si>
  <si>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</si>
  <si>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</si>
  <si>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</si>
  <si>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</si>
  <si>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</si>
  <si>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</si>
  <si>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</si>
  <si>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</si>
  <si>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</si>
  <si>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</si>
  <si>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</si>
  <si>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</si>
  <si>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</si>
  <si>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</si>
  <si>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</si>
  <si>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</si>
  <si>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</si>
  <si>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</si>
  <si>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</si>
  <si>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</si>
  <si>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</si>
  <si>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</si>
  <si>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</si>
  <si>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</si>
  <si>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</si>
  <si>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</si>
  <si>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</si>
  <si>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</si>
  <si>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</si>
  <si>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</si>
  <si>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</si>
  <si>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</si>
  <si>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</si>
  <si>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</si>
  <si>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</si>
  <si>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</si>
  <si>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</si>
  <si>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</si>
  <si>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</si>
  <si>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</si>
  <si>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</si>
  <si>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</si>
  <si>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</si>
  <si>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</si>
  <si>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</si>
  <si>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</si>
  <si>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</si>
  <si>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</si>
  <si>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</si>
  <si>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</si>
  <si>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</si>
  <si>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</si>
  <si>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</si>
  <si>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</si>
  <si>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</si>
  <si>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</si>
  <si>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</si>
  <si>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</si>
  <si>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</si>
  <si>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</si>
  <si>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</si>
  <si>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</si>
  <si>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</si>
  <si>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</si>
  <si>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</si>
  <si>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</si>
  <si>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</si>
  <si>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</si>
  <si>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</si>
  <si>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</si>
  <si>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</si>
  <si>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</si>
  <si>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</si>
  <si>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</si>
  <si>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</si>
  <si>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</si>
  <si>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</si>
  <si>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</si>
  <si>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</si>
  <si>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</si>
  <si>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</si>
  <si>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</si>
  <si>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</si>
  <si>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</si>
  <si>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</si>
  <si>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</si>
  <si>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</si>
  <si>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</si>
  <si>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</si>
  <si>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</si>
  <si>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</si>
  <si>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</si>
  <si>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</si>
  <si>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</si>
  <si>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</si>
  <si>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</si>
  <si>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</si>
  <si>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</si>
  <si>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</si>
  <si>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</si>
  <si>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</si>
  <si>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</si>
  <si>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</si>
  <si>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</si>
  <si>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</si>
  <si>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</si>
  <si>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</si>
  <si>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</si>
  <si>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</si>
  <si>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</si>
  <si>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</si>
  <si>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</si>
  <si>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</si>
  <si>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</si>
  <si>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</si>
  <si>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</si>
  <si>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</si>
  <si>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</si>
  <si>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</si>
  <si>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</si>
  <si>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</si>
  <si>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</si>
  <si>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</si>
  <si>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</si>
  <si>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</si>
  <si>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</si>
  <si>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</si>
  <si>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</si>
  <si>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</si>
  <si>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</si>
  <si>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</si>
  <si>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</si>
  <si>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</si>
  <si>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</si>
  <si>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</si>
  <si>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</si>
  <si>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</si>
  <si>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</si>
  <si>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</si>
  <si>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</si>
  <si>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</si>
  <si>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</si>
  <si>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</si>
  <si>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</si>
  <si>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</si>
  <si>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</si>
  <si>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</si>
  <si>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</si>
  <si>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</si>
  <si>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</si>
  <si>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</si>
  <si>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</si>
  <si>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</si>
  <si>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</si>
  <si>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</si>
  <si>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</si>
  <si>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</si>
  <si>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</si>
  <si>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</si>
  <si>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</si>
  <si>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</si>
  <si>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</si>
  <si>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</si>
  <si>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</si>
  <si>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</si>
  <si>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</si>
  <si>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</si>
  <si>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</si>
  <si>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</si>
  <si>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</si>
  <si>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</si>
  <si>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</si>
  <si>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</si>
  <si>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</si>
  <si>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</si>
  <si>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</si>
  <si>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</si>
  <si>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</si>
  <si>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</si>
  <si>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</si>
  <si>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</si>
  <si>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</si>
  <si>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</si>
  <si>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</si>
  <si>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</si>
  <si>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</si>
  <si>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</si>
  <si>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</si>
  <si>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</si>
  <si>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</si>
  <si>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</si>
  <si>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</si>
  <si>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</si>
  <si>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</si>
  <si>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</si>
  <si>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</si>
  <si>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</si>
  <si>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</si>
  <si>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</si>
  <si>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</si>
  <si>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</si>
  <si>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</si>
  <si>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</si>
  <si>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</si>
  <si>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</si>
  <si>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</si>
  <si>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</si>
  <si>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</si>
  <si>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</si>
  <si>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</si>
  <si>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</si>
  <si>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</si>
  <si>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</si>
  <si>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</si>
  <si>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</si>
  <si>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</si>
  <si>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</si>
  <si>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</si>
  <si>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</si>
  <si>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</si>
  <si>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</si>
  <si>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</si>
  <si>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</si>
  <si>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</si>
  <si>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</si>
  <si>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</si>
  <si>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</si>
  <si>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</si>
  <si>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</si>
  <si>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</si>
  <si>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</si>
  <si>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</si>
  <si>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</si>
  <si>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</si>
  <si>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</si>
  <si>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</si>
  <si>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</si>
  <si>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</si>
  <si>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</si>
  <si>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</si>
  <si>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</si>
  <si>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</si>
  <si>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</si>
  <si>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</si>
  <si>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</si>
  <si>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</si>
  <si>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</si>
  <si>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</si>
  <si>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</si>
  <si>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</si>
  <si>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</si>
  <si>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</si>
  <si>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</si>
  <si>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</si>
  <si>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</si>
  <si>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</si>
  <si>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</si>
  <si>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</si>
  <si>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</si>
  <si>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</si>
  <si>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</si>
  <si>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</si>
  <si>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</si>
  <si>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</si>
  <si>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</si>
  <si>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</si>
  <si>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</si>
  <si>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</si>
  <si>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</si>
  <si>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</si>
  <si>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</si>
  <si>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</si>
  <si>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</si>
  <si>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</si>
  <si>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</si>
  <si>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</si>
  <si>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</si>
  <si>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</si>
  <si>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</si>
  <si>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</si>
  <si>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</si>
  <si>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</si>
  <si>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</si>
  <si>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</si>
  <si>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</si>
  <si>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</si>
  <si>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</si>
  <si>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</si>
  <si>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</si>
  <si>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</si>
  <si>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</si>
  <si>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</si>
  <si>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</si>
  <si>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</si>
  <si>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</si>
  <si>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</si>
  <si>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</si>
  <si>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</si>
  <si>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</si>
  <si>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</si>
  <si>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</si>
  <si>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</si>
  <si>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</si>
  <si>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</si>
  <si>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</si>
  <si>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</si>
  <si>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</si>
  <si>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</si>
  <si>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</si>
  <si>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</si>
  <si>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</si>
  <si>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</si>
  <si>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</si>
  <si>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</si>
  <si>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</si>
  <si>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</si>
  <si>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</si>
  <si>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</si>
  <si>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</si>
  <si>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</si>
  <si>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</si>
  <si>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</si>
  <si>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</si>
  <si>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</si>
  <si>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</si>
  <si>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</si>
  <si>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</si>
  <si>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</si>
  <si>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</si>
  <si>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</si>
  <si>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</si>
  <si>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</si>
  <si>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</si>
  <si>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</si>
  <si>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</si>
  <si>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</si>
  <si>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</si>
  <si>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</si>
  <si>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</si>
  <si>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</si>
  <si>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</si>
  <si>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</si>
  <si>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</si>
  <si>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</si>
  <si>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</si>
  <si>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</si>
  <si>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</si>
  <si>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</si>
  <si>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</si>
  <si>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</si>
  <si>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</si>
  <si>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</si>
  <si>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</si>
  <si>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</si>
  <si>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</si>
  <si>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</si>
  <si>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</si>
  <si>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</si>
  <si>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</si>
  <si>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</si>
  <si>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</si>
  <si>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</si>
  <si>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</si>
  <si>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</si>
  <si>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</si>
  <si>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</si>
  <si>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</si>
  <si>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</si>
  <si>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</si>
  <si>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</si>
  <si>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</si>
  <si>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</si>
  <si>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</si>
  <si>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</si>
  <si>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</si>
  <si>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</si>
  <si>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</si>
  <si>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</si>
  <si>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</si>
  <si>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</si>
  <si>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</si>
  <si>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</si>
  <si>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</si>
  <si>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</si>
  <si>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</si>
  <si>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</si>
  <si>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</si>
  <si>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</si>
  <si>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</si>
  <si>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</si>
  <si>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</si>
  <si>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</si>
  <si>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</si>
  <si>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</si>
  <si>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</si>
  <si>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</si>
  <si>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</si>
  <si>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</si>
  <si>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</si>
  <si>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</si>
  <si>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</si>
  <si>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</si>
  <si>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</si>
  <si>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</si>
  <si>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</si>
  <si>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</si>
  <si>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</si>
  <si>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</si>
  <si>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</si>
  <si>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</si>
  <si>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</si>
  <si>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</si>
  <si>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</si>
  <si>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</si>
  <si>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</si>
  <si>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</si>
  <si>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</si>
  <si>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</si>
  <si>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</si>
  <si>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</si>
  <si>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</si>
  <si>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</si>
  <si>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</si>
  <si>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</si>
  <si>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</si>
  <si>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</si>
  <si>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</si>
  <si>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</si>
  <si>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</si>
  <si>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</si>
  <si>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</si>
  <si>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</si>
  <si>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</si>
  <si>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</si>
  <si>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</si>
  <si>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</si>
  <si>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</si>
  <si>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</si>
  <si>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</si>
  <si>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</si>
  <si>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</si>
  <si>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</si>
  <si>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</si>
  <si>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</si>
  <si>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</si>
  <si>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</si>
  <si>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</si>
  <si>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</si>
  <si>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</si>
  <si>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</si>
  <si>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</si>
  <si>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</si>
  <si>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</si>
  <si>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</si>
  <si>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</si>
  <si>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</si>
  <si>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</si>
  <si>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</si>
  <si>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</si>
  <si>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</si>
  <si>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</si>
  <si>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</si>
  <si>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</si>
  <si>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</si>
  <si>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</si>
  <si>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</si>
  <si>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</si>
  <si>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</si>
  <si>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</si>
  <si>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</si>
  <si>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</si>
  <si>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</si>
  <si>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</si>
  <si>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</si>
  <si>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</si>
  <si>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</si>
  <si>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</si>
  <si>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</si>
  <si>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</si>
  <si>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</si>
  <si>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</si>
  <si>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</si>
  <si>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</si>
  <si>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</si>
  <si>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</si>
  <si>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</si>
  <si>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</si>
  <si>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</si>
  <si>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</si>
  <si>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</si>
  <si>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</si>
  <si>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</si>
  <si>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</si>
  <si>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</si>
  <si>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</si>
  <si>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</si>
  <si>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</si>
  <si>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</si>
  <si>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</si>
  <si>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</si>
  <si>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</si>
  <si>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</si>
  <si>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</si>
  <si>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</si>
  <si>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</si>
  <si>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</si>
  <si>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</si>
  <si>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</si>
  <si>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</si>
  <si>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</si>
  <si>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</si>
  <si>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</si>
  <si>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</si>
  <si>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</si>
  <si>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</si>
  <si>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</si>
  <si>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</si>
  <si>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</si>
  <si>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</si>
  <si>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</si>
  <si>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</si>
  <si>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</si>
  <si>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</si>
  <si>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</si>
  <si>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</si>
  <si>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</si>
  <si>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</si>
  <si>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</si>
  <si>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</si>
  <si>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</si>
  <si>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</si>
  <si>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</si>
  <si>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</si>
  <si>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</si>
  <si>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</si>
  <si>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</si>
  <si>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</si>
  <si>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</si>
  <si>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</si>
  <si>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</si>
  <si>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</si>
  <si>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</si>
  <si>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</si>
  <si>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</si>
  <si>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</si>
  <si>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</si>
  <si>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</si>
  <si>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</si>
  <si>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</si>
  <si>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</si>
  <si>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</si>
  <si>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</si>
  <si>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</si>
  <si>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</si>
  <si>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</si>
  <si>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</si>
  <si>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</si>
  <si>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</si>
  <si>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</si>
  <si>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</si>
  <si>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</si>
  <si>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</si>
  <si>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</si>
  <si>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</si>
  <si>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</si>
  <si>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</si>
  <si>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</si>
  <si>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</si>
  <si>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</si>
  <si>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</si>
  <si>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</si>
  <si>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</si>
  <si>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</si>
  <si>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</si>
  <si>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</si>
  <si>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</si>
  <si>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</si>
  <si>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</si>
  <si>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</si>
  <si>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</si>
  <si>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</si>
  <si>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</si>
  <si>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</si>
  <si>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</si>
  <si>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</si>
  <si>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</si>
  <si>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</si>
  <si>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</si>
  <si>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</si>
  <si>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</si>
  <si>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</si>
  <si>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</si>
  <si>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</si>
  <si>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</si>
  <si>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</si>
  <si>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</si>
  <si>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</si>
  <si>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</si>
  <si>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</si>
  <si>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</si>
  <si>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</si>
  <si>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</si>
  <si>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</si>
  <si>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</si>
  <si>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</si>
  <si>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</si>
  <si>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</si>
  <si>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</si>
  <si>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</si>
  <si>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</si>
  <si>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</si>
  <si>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</si>
  <si>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</si>
  <si>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</si>
  <si>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</si>
  <si>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</si>
  <si>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</si>
  <si>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</si>
  <si>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</si>
  <si>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</si>
  <si>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</si>
  <si>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</si>
  <si>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</si>
  <si>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</si>
  <si>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</si>
  <si>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</si>
  <si>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</si>
  <si>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</si>
  <si>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</si>
  <si>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</si>
  <si>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</si>
  <si>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</si>
  <si>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</si>
  <si>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</si>
  <si>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</si>
  <si>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</si>
  <si>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</si>
  <si>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</si>
  <si>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</si>
  <si>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</si>
  <si>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</si>
  <si>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</si>
  <si>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</si>
  <si>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</si>
  <si>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</si>
  <si>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</si>
  <si>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</si>
  <si>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</si>
  <si>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</si>
  <si>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</si>
  <si>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</si>
  <si>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</si>
  <si>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</si>
  <si>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</si>
  <si>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</si>
  <si>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</si>
  <si>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</si>
  <si>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</si>
  <si>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</si>
  <si>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</si>
  <si>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</si>
  <si>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</si>
  <si>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</si>
  <si>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</si>
  <si>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</si>
  <si>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</si>
  <si>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</si>
  <si>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</si>
  <si>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</si>
  <si>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</si>
  <si>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</si>
  <si>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</si>
  <si>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</si>
  <si>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</si>
  <si>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</si>
  <si>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</si>
  <si>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</si>
  <si>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</si>
  <si>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</si>
  <si>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</si>
  <si>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</si>
  <si>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</si>
  <si>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</si>
  <si>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</si>
  <si>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</si>
  <si>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</si>
  <si>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</si>
  <si>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</si>
  <si>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</si>
  <si>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</si>
  <si>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</si>
  <si>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</si>
  <si>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</si>
  <si>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</si>
  <si>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</si>
  <si>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</si>
  <si>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</si>
  <si>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</si>
  <si>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</si>
  <si>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</si>
  <si>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</si>
  <si>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</si>
  <si>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</si>
  <si>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</si>
  <si>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</si>
  <si>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</si>
  <si>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</si>
  <si>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</si>
  <si>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</si>
  <si>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</si>
  <si>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</si>
  <si>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</si>
  <si>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</si>
  <si>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</si>
  <si>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</si>
  <si>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</si>
  <si>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</si>
  <si>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</si>
  <si>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</si>
  <si>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</si>
  <si>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</si>
  <si>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</si>
  <si>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</si>
  <si>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</si>
  <si>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</si>
  <si>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</si>
  <si>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</si>
  <si>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</si>
  <si>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</si>
  <si>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</si>
  <si>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</si>
  <si>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</si>
  <si>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</si>
  <si>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</si>
  <si>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</si>
  <si>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</si>
  <si>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</si>
  <si>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</si>
  <si>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</si>
  <si>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</si>
  <si>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</si>
  <si>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</si>
  <si>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</si>
  <si>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</si>
  <si>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</si>
  <si>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</si>
  <si>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</si>
  <si>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</si>
  <si>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</si>
  <si>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</si>
  <si>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</si>
  <si>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</si>
  <si>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</si>
  <si>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</si>
  <si>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</si>
  <si>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</si>
  <si>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</si>
  <si>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</si>
  <si>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</si>
  <si>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</si>
  <si>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</si>
  <si>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</si>
  <si>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</si>
  <si>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</si>
  <si>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</si>
  <si>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</si>
  <si>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</si>
  <si>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</si>
  <si>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</si>
  <si>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</si>
  <si>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</si>
  <si>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</si>
  <si>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</si>
  <si>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</si>
  <si>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</si>
  <si>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</si>
  <si>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</si>
  <si>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</si>
  <si>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</si>
  <si>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</si>
  <si>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</si>
  <si>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</si>
  <si>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</si>
  <si>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</si>
  <si>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</si>
  <si>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</si>
  <si>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</si>
  <si>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</si>
  <si>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</si>
  <si>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</si>
  <si>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</si>
  <si>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</si>
  <si>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</si>
  <si>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</si>
  <si>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</si>
  <si>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</si>
  <si>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</si>
  <si>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</si>
  <si>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</si>
  <si>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</si>
  <si>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</si>
  <si>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</si>
  <si>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</si>
  <si>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</si>
  <si>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</si>
  <si>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</si>
  <si>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</si>
  <si>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</si>
  <si>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</si>
  <si>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</si>
  <si>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</si>
  <si>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</si>
  <si>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</si>
  <si>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</si>
  <si>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</si>
  <si>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</si>
  <si>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</si>
  <si>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</si>
  <si>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</si>
  <si>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</si>
  <si>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</si>
  <si>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</si>
  <si>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</si>
  <si>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</si>
  <si>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</si>
  <si>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</si>
  <si>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</si>
  <si>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</si>
  <si>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</si>
  <si>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</si>
  <si>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</si>
  <si>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</si>
  <si>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</si>
  <si>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</si>
  <si>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</si>
  <si>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</si>
  <si>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</si>
  <si>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</si>
  <si>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</si>
  <si>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</si>
  <si>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</si>
  <si>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</si>
  <si>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</si>
  <si>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</si>
  <si>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</si>
  <si>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</si>
  <si>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</si>
  <si>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</si>
  <si>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</si>
  <si>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</si>
  <si>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</si>
  <si>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</si>
  <si>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</si>
  <si>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</si>
  <si>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</si>
  <si>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</si>
  <si>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</si>
  <si>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</si>
  <si>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</si>
  <si>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</si>
  <si>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</si>
  <si>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</si>
  <si>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</si>
  <si>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</si>
  <si>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</si>
  <si>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</si>
  <si>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</si>
  <si>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</si>
  <si>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</si>
  <si>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</si>
  <si>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</si>
  <si>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</si>
  <si>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</si>
  <si>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</si>
  <si>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</si>
  <si>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</si>
  <si>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</si>
  <si>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</si>
  <si>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</si>
  <si>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</si>
  <si>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</si>
  <si>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</si>
  <si>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</si>
  <si>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</si>
  <si>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</si>
  <si>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</si>
  <si>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</si>
  <si>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</si>
  <si>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</si>
  <si>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</si>
  <si>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</si>
  <si>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</si>
  <si>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</si>
  <si>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</si>
  <si>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</si>
  <si>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</si>
  <si>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</si>
  <si>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</si>
  <si>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</si>
  <si>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</si>
  <si>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</si>
  <si>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</si>
  <si>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</si>
  <si>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</si>
  <si>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</si>
  <si>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</si>
  <si>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</si>
  <si>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</si>
  <si>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</si>
  <si>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</si>
  <si>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</si>
  <si>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</si>
  <si>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</si>
  <si>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</si>
  <si>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</si>
  <si>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</si>
  <si>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</si>
  <si>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</si>
  <si>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</si>
  <si>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</si>
  <si>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</si>
  <si>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</si>
  <si>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</si>
  <si>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</si>
  <si>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</si>
  <si>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</si>
  <si>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</si>
  <si>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</si>
  <si>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</si>
  <si>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</si>
  <si>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</si>
  <si>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</si>
  <si>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</si>
  <si>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</si>
  <si>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</si>
  <si>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</si>
  <si>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</si>
  <si>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</si>
  <si>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</si>
  <si>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</si>
  <si>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</si>
  <si>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</si>
  <si>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</si>
  <si>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</si>
  <si>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</si>
  <si>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</si>
  <si>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</si>
  <si>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</si>
  <si>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</si>
  <si>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</si>
  <si>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</si>
  <si>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</si>
  <si>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</si>
  <si>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</si>
  <si>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</si>
  <si>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</si>
  <si>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</si>
  <si>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</si>
  <si>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</si>
  <si>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</si>
  <si>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</si>
  <si>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</si>
  <si>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</si>
  <si>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</si>
  <si>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</si>
  <si>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</si>
  <si>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</si>
  <si>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</si>
  <si>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</si>
  <si>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</si>
  <si>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</si>
  <si>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</si>
  <si>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</si>
  <si>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</si>
  <si>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</si>
  <si>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</si>
  <si>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</si>
  <si>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</si>
  <si>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</si>
  <si>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</si>
  <si>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</si>
  <si>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</si>
  <si>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</si>
  <si>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</si>
  <si>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</si>
  <si>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</si>
  <si>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</si>
  <si>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</si>
  <si>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</si>
  <si>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</si>
  <si>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</si>
  <si>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</si>
  <si>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</si>
  <si>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</si>
  <si>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</si>
  <si>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</si>
  <si>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</si>
  <si>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</si>
  <si>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</si>
  <si>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</si>
  <si>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</si>
  <si>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</si>
  <si>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</si>
  <si>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</si>
  <si>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</si>
  <si>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</si>
  <si>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</si>
  <si>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</si>
  <si>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</si>
  <si>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</si>
  <si>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</si>
  <si>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</si>
  <si>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</si>
  <si>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</si>
  <si>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</si>
  <si>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</si>
  <si>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</si>
  <si>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</si>
  <si>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</si>
  <si>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</si>
  <si>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</si>
  <si>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</si>
  <si>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</si>
  <si>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</si>
  <si>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</si>
  <si>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</si>
  <si>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</si>
  <si>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</si>
  <si>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</si>
  <si>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</si>
  <si>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</si>
  <si>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</si>
  <si>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</si>
  <si>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</si>
  <si>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</si>
  <si>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</si>
  <si>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</si>
  <si>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</si>
  <si>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</si>
  <si>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</si>
  <si>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</si>
  <si>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</si>
  <si>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</si>
  <si>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</si>
  <si>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</si>
  <si>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</si>
  <si>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</si>
  <si>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</si>
  <si>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</si>
  <si>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</si>
  <si>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</si>
  <si>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</si>
  <si>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</si>
  <si>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</si>
  <si>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</si>
  <si>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</si>
  <si>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</si>
  <si>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</si>
  <si>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</si>
  <si>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</si>
  <si>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</si>
  <si>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</si>
  <si>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</si>
  <si>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</si>
  <si>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</si>
  <si>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</si>
  <si>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</si>
  <si>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</si>
  <si>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</si>
  <si>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</si>
  <si>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</si>
  <si>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</si>
  <si>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</si>
  <si>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</si>
  <si>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</si>
  <si>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</si>
  <si>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</si>
  <si>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</si>
  <si>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</si>
  <si>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</si>
  <si>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</si>
  <si>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</si>
  <si>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</si>
  <si>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</si>
  <si>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</si>
  <si>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</si>
  <si>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</si>
  <si>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</si>
  <si>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</si>
  <si>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</si>
  <si>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</si>
  <si>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</si>
  <si>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</si>
  <si>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</si>
  <si>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</si>
  <si>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</si>
  <si>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</si>
  <si>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</si>
  <si>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</si>
  <si>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</si>
  <si>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</si>
  <si>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</si>
  <si>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</si>
  <si>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</si>
  <si>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</si>
  <si>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</si>
  <si>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</si>
  <si>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</si>
  <si>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</si>
  <si>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</si>
  <si>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</si>
  <si>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</si>
  <si>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</si>
  <si>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</si>
  <si>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</si>
  <si>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</si>
  <si>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</si>
  <si>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</si>
  <si>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</si>
  <si>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</si>
  <si>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</si>
  <si>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</si>
  <si>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</si>
  <si>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</si>
  <si>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</si>
  <si>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</si>
  <si>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</si>
  <si>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</si>
  <si>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</si>
  <si>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</si>
  <si>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</si>
  <si>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</si>
  <si>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</si>
  <si>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</si>
  <si>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</si>
  <si>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</si>
  <si>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</si>
  <si>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</si>
  <si>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</si>
  <si>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</si>
  <si>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</si>
  <si>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</si>
  <si>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</si>
  <si>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</si>
  <si>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</si>
  <si>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</si>
  <si>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</si>
  <si>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</si>
  <si>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</si>
  <si>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</si>
  <si>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</si>
  <si>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</si>
  <si>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</si>
  <si>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</si>
  <si>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</si>
  <si>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</si>
  <si>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</si>
  <si>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</si>
  <si>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</si>
  <si>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</si>
  <si>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</si>
  <si>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</si>
  <si>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</si>
  <si>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</si>
  <si>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</si>
  <si>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</si>
  <si>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</si>
  <si>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</si>
  <si>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</si>
  <si>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</si>
  <si>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</si>
  <si>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</si>
  <si>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</si>
  <si>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</si>
  <si>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</si>
  <si>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</si>
  <si>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</si>
  <si>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</si>
  <si>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</si>
  <si>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</si>
  <si>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</si>
  <si>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</si>
  <si>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</si>
  <si>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</si>
  <si>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</si>
  <si>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</si>
  <si>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</si>
  <si>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</si>
  <si>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</si>
  <si>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</si>
  <si>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</si>
  <si>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</si>
  <si>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</si>
  <si>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</si>
  <si>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</si>
  <si>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</si>
  <si>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</si>
  <si>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</si>
  <si>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</si>
  <si>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</si>
  <si>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</si>
  <si>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</si>
  <si>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</si>
  <si>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</si>
  <si>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</si>
  <si>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</si>
  <si>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</si>
  <si>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</si>
  <si>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</si>
  <si>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</si>
  <si>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</si>
  <si>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</si>
  <si>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</si>
  <si>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</si>
  <si>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</si>
  <si>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</si>
  <si>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</si>
  <si>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</si>
  <si>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</si>
  <si>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</si>
  <si>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</si>
  <si>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</si>
  <si>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</si>
  <si>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</si>
  <si>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</si>
  <si>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</si>
  <si>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</si>
  <si>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</si>
  <si>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</si>
  <si>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</si>
  <si>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</si>
  <si>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</si>
  <si>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</si>
  <si>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</si>
  <si>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</si>
  <si>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</si>
  <si>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</si>
  <si>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</si>
  <si>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</si>
  <si>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</si>
  <si>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</si>
  <si>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</si>
  <si>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</si>
  <si>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</si>
  <si>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</si>
  <si>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</si>
  <si>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</si>
  <si>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</si>
  <si>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</si>
  <si>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</si>
  <si>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</si>
  <si>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</si>
  <si>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</si>
  <si>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</si>
  <si>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</si>
  <si>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</si>
  <si>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</si>
  <si>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</si>
  <si>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</si>
  <si>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</si>
  <si>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</si>
  <si>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</si>
  <si>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</si>
  <si>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</si>
  <si>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</si>
  <si>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</si>
  <si>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</si>
  <si>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</si>
  <si>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</si>
  <si>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</si>
  <si>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</si>
  <si>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</si>
  <si>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</si>
  <si>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</si>
  <si>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</si>
  <si>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</si>
  <si>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</si>
  <si>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</si>
  <si>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</si>
  <si>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</si>
  <si>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</si>
  <si>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</si>
  <si>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</si>
  <si>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</si>
  <si>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</si>
  <si>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</si>
  <si>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</si>
  <si>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</si>
  <si>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</si>
  <si>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</si>
  <si>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</si>
  <si>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</si>
  <si>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</si>
  <si>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</si>
  <si>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</si>
  <si>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</si>
  <si>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</si>
  <si>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</si>
  <si>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</si>
  <si>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</si>
  <si>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</si>
  <si>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</si>
  <si>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</si>
  <si>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</si>
  <si>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</si>
  <si>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</si>
  <si>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</si>
  <si>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</si>
  <si>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</si>
  <si>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</si>
  <si>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</si>
  <si>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</si>
  <si>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</si>
  <si>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</si>
  <si>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</si>
  <si>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</si>
  <si>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</si>
  <si>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</si>
  <si>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</si>
  <si>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</si>
  <si>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</si>
  <si>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</si>
  <si>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</si>
  <si>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</si>
  <si>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</si>
  <si>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</si>
  <si>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</si>
  <si>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</si>
  <si>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</si>
  <si>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</si>
  <si>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</si>
  <si>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</si>
  <si>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</si>
  <si>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</si>
  <si>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</si>
  <si>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</si>
  <si>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</si>
  <si>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</si>
  <si>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</si>
  <si>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</si>
  <si>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</si>
  <si>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</si>
  <si>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</si>
  <si>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</si>
  <si>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</si>
  <si>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</si>
  <si>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</si>
  <si>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</si>
  <si>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</si>
  <si>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</si>
  <si>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</si>
  <si>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</si>
  <si>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</si>
  <si>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</si>
  <si>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</si>
  <si>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</si>
  <si>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</si>
  <si>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</si>
  <si>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</si>
  <si>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</si>
  <si>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</si>
  <si>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</si>
  <si>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</si>
  <si>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</si>
  <si>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</si>
  <si>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</si>
  <si>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</si>
  <si>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</si>
  <si>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</si>
  <si>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</si>
  <si>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</si>
  <si>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</si>
  <si>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</si>
  <si>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</si>
  <si>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</si>
  <si>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</si>
  <si>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</si>
  <si>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</si>
  <si>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</si>
  <si>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</si>
  <si>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</si>
  <si>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</si>
  <si>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</si>
  <si>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</si>
  <si>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</si>
  <si>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</si>
  <si>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</si>
  <si>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</si>
  <si>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</si>
  <si>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</si>
  <si>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</si>
  <si>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</si>
  <si>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</si>
  <si>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</si>
  <si>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</si>
  <si>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</si>
  <si>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</si>
  <si>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</si>
  <si>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</si>
  <si>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</si>
  <si>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</si>
  <si>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</si>
  <si>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</si>
  <si>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</si>
  <si>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</si>
  <si>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</si>
  <si>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</si>
  <si>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</si>
  <si>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</si>
  <si>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</si>
  <si>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</si>
  <si>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</si>
  <si>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</si>
  <si>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</si>
  <si>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</si>
  <si>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</si>
  <si>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</si>
  <si>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</si>
  <si>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</si>
  <si>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</si>
  <si>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</si>
  <si>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</si>
  <si>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</si>
  <si>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</si>
  <si>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</si>
  <si>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</si>
  <si>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</si>
  <si>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</si>
  <si>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</si>
  <si>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</si>
  <si>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</si>
  <si>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</si>
  <si>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</si>
  <si>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</si>
  <si>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</si>
  <si>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</si>
  <si>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</si>
  <si>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</si>
  <si>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</si>
  <si>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</si>
  <si>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</si>
  <si>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</si>
  <si>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</si>
  <si>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</si>
  <si>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</si>
  <si>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</si>
  <si>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</si>
  <si>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</si>
  <si>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</si>
  <si>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</si>
  <si>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</si>
  <si>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</si>
  <si>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</si>
  <si>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</si>
  <si>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</si>
  <si>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</si>
  <si>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</si>
  <si>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</si>
  <si>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</si>
  <si>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</si>
  <si>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</si>
  <si>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</si>
  <si>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</si>
  <si>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</si>
  <si>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</si>
  <si>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</si>
  <si>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</si>
  <si>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</si>
  <si>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</si>
  <si>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</si>
  <si>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</si>
  <si>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</si>
  <si>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</si>
  <si>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</si>
  <si>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</si>
  <si>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</si>
  <si>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</si>
  <si>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</si>
  <si>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</si>
  <si>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</si>
  <si>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</si>
  <si>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</si>
  <si>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</si>
  <si>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</si>
  <si>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</si>
  <si>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</si>
  <si>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</si>
  <si>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</si>
  <si>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</si>
  <si>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</si>
  <si>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</si>
  <si>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</si>
  <si>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</si>
  <si>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</si>
  <si>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</si>
  <si>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</si>
  <si>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</si>
  <si>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</si>
  <si>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</si>
  <si>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</si>
  <si>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</si>
  <si>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</si>
  <si>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</si>
  <si>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</si>
  <si>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</si>
  <si>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</si>
  <si>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</si>
  <si>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</si>
  <si>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</si>
  <si>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</si>
  <si>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</si>
  <si>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</si>
  <si>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</si>
  <si>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</si>
  <si>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</si>
  <si>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</si>
  <si>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</si>
  <si>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</si>
  <si>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</si>
  <si>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</si>
  <si>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</si>
  <si>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</si>
  <si>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</si>
  <si>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</si>
  <si>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</si>
  <si>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</si>
  <si>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</si>
  <si>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</si>
  <si>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</si>
  <si>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</si>
  <si>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</si>
  <si>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</si>
  <si>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</si>
  <si>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</si>
  <si>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</si>
  <si>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</si>
  <si>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</si>
  <si>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</si>
  <si>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</si>
  <si>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</si>
  <si>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</si>
  <si>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</si>
  <si>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</si>
  <si>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</si>
  <si>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</si>
  <si>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</si>
  <si>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</si>
  <si>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</si>
  <si>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</si>
  <si>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</si>
  <si>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</si>
  <si>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</si>
  <si>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</si>
  <si>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</si>
  <si>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</si>
  <si>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</si>
  <si>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</si>
  <si>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</si>
  <si>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</si>
  <si>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</si>
  <si>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</si>
  <si>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</si>
  <si>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</si>
  <si>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</si>
  <si>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</si>
  <si>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</si>
  <si>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</si>
  <si>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</si>
  <si>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</si>
  <si>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</si>
  <si>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</si>
  <si>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</si>
  <si>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</si>
  <si>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</si>
  <si>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</si>
  <si>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</si>
  <si>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</si>
  <si>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</si>
  <si>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</si>
  <si>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</si>
  <si>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</si>
  <si>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</si>
  <si>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</si>
  <si>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</si>
  <si>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</si>
  <si>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</si>
  <si>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</si>
  <si>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</si>
  <si>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</si>
  <si>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</si>
  <si>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</si>
  <si>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</si>
  <si>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</si>
  <si>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</si>
  <si>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</si>
  <si>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</si>
  <si>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</si>
  <si>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</si>
  <si>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</si>
  <si>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</si>
  <si>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</si>
  <si>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</si>
  <si>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</si>
  <si>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</si>
  <si>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</si>
  <si>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</si>
  <si>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</si>
  <si>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</si>
  <si>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</si>
  <si>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</si>
  <si>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</si>
  <si>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</si>
  <si>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</si>
  <si>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</si>
  <si>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</si>
  <si>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</si>
  <si>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</si>
  <si>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</si>
  <si>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</si>
  <si>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</si>
  <si>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</si>
  <si>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</si>
  <si>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</si>
  <si>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</si>
  <si>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</si>
  <si>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</si>
  <si>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</si>
  <si>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</si>
  <si>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</si>
  <si>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</si>
  <si>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</si>
  <si>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</si>
  <si>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</si>
  <si>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</si>
  <si>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</si>
  <si>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</si>
  <si>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</si>
  <si>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</si>
  <si>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</si>
  <si>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</si>
  <si>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</si>
  <si>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</si>
  <si>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</si>
  <si>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</si>
  <si>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</si>
  <si>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</si>
  <si>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</si>
  <si>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</si>
  <si>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</si>
  <si>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</si>
  <si>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</si>
  <si>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</si>
  <si>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</si>
  <si>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</si>
  <si>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</si>
  <si>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</si>
  <si>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</si>
  <si>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</si>
  <si>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</si>
  <si>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</si>
  <si>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</si>
  <si>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</si>
  <si>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</si>
  <si>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</si>
  <si>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</si>
  <si>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</si>
  <si>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</si>
  <si>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</si>
  <si>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</si>
  <si>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</si>
  <si>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</si>
  <si>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</si>
  <si>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</si>
  <si>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</si>
  <si>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</si>
  <si>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</si>
  <si>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</si>
  <si>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</si>
  <si>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</si>
  <si>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</si>
  <si>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</si>
  <si>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</si>
  <si>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</si>
  <si>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</si>
  <si>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</si>
  <si>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</si>
  <si>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</si>
  <si>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</si>
  <si>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</si>
  <si>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</si>
  <si>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</si>
  <si>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</si>
  <si>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</si>
  <si>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</si>
  <si>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</si>
  <si>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</si>
  <si>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</si>
  <si>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</si>
  <si>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</si>
  <si>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</si>
  <si>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</si>
  <si>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</si>
  <si>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</si>
  <si>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</si>
  <si>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</si>
  <si>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</si>
  <si>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</si>
  <si>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</si>
  <si>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</si>
  <si>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</si>
  <si>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</si>
  <si>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</si>
  <si>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</si>
  <si>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</si>
  <si>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</si>
  <si>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</si>
  <si>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</si>
  <si>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</si>
  <si>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</si>
  <si>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</si>
  <si>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</si>
  <si>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</si>
  <si>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</si>
  <si>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</si>
  <si>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</si>
  <si>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</si>
  <si>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</si>
  <si>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</si>
  <si>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</si>
  <si>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</si>
  <si>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</si>
  <si>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</si>
  <si>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</si>
  <si>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</si>
  <si>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</si>
  <si>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</si>
  <si>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</si>
  <si>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</si>
  <si>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</si>
  <si>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</si>
  <si>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</si>
  <si>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</si>
  <si>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</si>
  <si>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</si>
  <si>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</si>
  <si>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</si>
  <si>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</si>
  <si>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</si>
  <si>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</si>
  <si>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</si>
  <si>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</si>
  <si>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</si>
  <si>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</si>
  <si>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</si>
  <si>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</si>
  <si>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</si>
  <si>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</si>
  <si>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</si>
  <si>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</si>
  <si>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</si>
  <si>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</si>
  <si>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</si>
  <si>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</si>
  <si>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</si>
  <si>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</si>
  <si>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</si>
  <si>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</si>
  <si>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</si>
  <si>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</si>
  <si>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</si>
  <si>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</si>
  <si>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</si>
  <si>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</si>
  <si>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</si>
  <si>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</si>
  <si>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</si>
  <si>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</si>
  <si>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</si>
  <si>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</si>
  <si>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</si>
  <si>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</si>
  <si>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</si>
  <si>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</si>
  <si>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</si>
  <si>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</si>
  <si>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</si>
  <si>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</si>
  <si>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</si>
  <si>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</si>
  <si>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</si>
  <si>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</si>
  <si>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</si>
  <si>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</si>
  <si>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</si>
  <si>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</si>
  <si>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</si>
  <si>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</si>
  <si>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</si>
  <si>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</si>
  <si>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</si>
  <si>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</si>
  <si>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</si>
  <si>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</si>
  <si>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</si>
  <si>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</si>
  <si>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</si>
  <si>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</si>
  <si>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</si>
  <si>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</si>
  <si>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</si>
  <si>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</si>
  <si>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</si>
  <si>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</si>
  <si>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</si>
  <si>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</si>
  <si>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</si>
  <si>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</si>
  <si>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</si>
  <si>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</si>
  <si>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</si>
  <si>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</si>
  <si>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</si>
  <si>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</si>
  <si>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</si>
  <si>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</si>
  <si>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</si>
  <si>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</si>
  <si>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</si>
  <si>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</si>
  <si>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</si>
  <si>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</si>
  <si>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</si>
  <si>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</si>
  <si>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</si>
  <si>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</si>
  <si>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</si>
  <si>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</si>
  <si>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</si>
  <si>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</si>
  <si>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</si>
  <si>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</si>
  <si>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</si>
  <si>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</si>
  <si>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</si>
  <si>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</si>
  <si>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</si>
  <si>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</si>
  <si>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</si>
  <si>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</si>
  <si>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</si>
  <si>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</si>
  <si>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</si>
  <si>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</si>
  <si>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</si>
  <si>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</si>
  <si>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</si>
  <si>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</si>
  <si>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</si>
  <si>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</si>
  <si>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</si>
  <si>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</si>
  <si>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</si>
  <si>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</si>
  <si>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</si>
  <si>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</si>
  <si>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</si>
  <si>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</si>
  <si>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</si>
  <si>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</si>
  <si>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</si>
  <si>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</si>
  <si>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</si>
  <si>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</si>
  <si>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</si>
  <si>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</si>
  <si>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</si>
  <si>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</si>
  <si>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</si>
  <si>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</si>
  <si>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</si>
  <si>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</si>
  <si>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</si>
  <si>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</si>
  <si>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</si>
  <si>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</si>
  <si>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</si>
  <si>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</si>
  <si>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</si>
  <si>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</si>
  <si>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</si>
  <si>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</si>
  <si>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</si>
  <si>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</si>
  <si>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</si>
  <si>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</si>
  <si>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</si>
  <si>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</si>
  <si>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</si>
  <si>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</si>
  <si>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</si>
  <si>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</si>
  <si>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</si>
  <si>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</si>
  <si>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</si>
  <si>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</si>
  <si>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</si>
  <si>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</si>
  <si>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</si>
  <si>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</si>
  <si>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</si>
  <si>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</si>
  <si>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</si>
  <si>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</si>
  <si>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</si>
  <si>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</si>
  <si>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</si>
  <si>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</si>
  <si>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</si>
  <si>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</si>
  <si>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</si>
  <si>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</si>
  <si>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</si>
  <si>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</si>
  <si>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</si>
  <si>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</si>
  <si>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</si>
  <si>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</si>
  <si>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</si>
  <si>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</si>
  <si>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</si>
  <si>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</si>
  <si>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</si>
  <si>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</si>
  <si>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</si>
  <si>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</si>
  <si>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</si>
  <si>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</si>
  <si>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</si>
  <si>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</si>
  <si>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</si>
  <si>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</si>
  <si>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</si>
  <si>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</si>
  <si>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</si>
  <si>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</si>
  <si>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</si>
  <si>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</si>
  <si>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</si>
  <si>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</si>
  <si>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</si>
  <si>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</si>
  <si>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</si>
  <si>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</si>
  <si>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</si>
  <si>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</si>
  <si>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</si>
  <si>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</si>
  <si>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</si>
  <si>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</si>
  <si>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</si>
  <si>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</si>
  <si>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</si>
  <si>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</si>
  <si>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</si>
  <si>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</si>
  <si>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</si>
  <si>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</si>
  <si>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</si>
  <si>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</si>
  <si>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</si>
  <si>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</si>
  <si>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</si>
  <si>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</si>
  <si>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</si>
  <si>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</si>
  <si>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</si>
  <si>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</si>
  <si>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</si>
  <si>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</si>
  <si>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</si>
  <si>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</si>
  <si>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</si>
  <si>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</si>
  <si>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</si>
  <si>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</si>
  <si>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</si>
  <si>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</si>
  <si>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</si>
  <si>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</si>
  <si>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</si>
  <si>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</si>
  <si>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</si>
  <si>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</si>
  <si>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</si>
  <si>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</si>
  <si>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</si>
  <si>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</si>
  <si>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</si>
  <si>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</si>
  <si>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</si>
  <si>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</si>
  <si>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</si>
  <si>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</si>
  <si>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</si>
  <si>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</si>
  <si>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</si>
  <si>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</si>
  <si>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</si>
  <si>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</si>
  <si>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</si>
  <si>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</si>
  <si>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</si>
  <si>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</si>
  <si>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</si>
  <si>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</si>
  <si>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</si>
  <si>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</si>
  <si>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</si>
  <si>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</si>
  <si>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</si>
  <si>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</si>
  <si>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</si>
  <si>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</si>
  <si>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</si>
  <si>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</si>
  <si>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</si>
  <si>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</si>
  <si>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</si>
  <si>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</si>
  <si>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</si>
  <si>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</si>
  <si>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</si>
  <si>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</si>
  <si>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</si>
  <si>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</si>
  <si>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</si>
  <si>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</si>
  <si>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</si>
  <si>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</si>
  <si>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</si>
  <si>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</si>
  <si>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</si>
  <si>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</si>
  <si>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</si>
  <si>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</si>
  <si>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</si>
  <si>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</si>
  <si>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</si>
  <si>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</si>
  <si>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</si>
  <si>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</si>
  <si>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</si>
  <si>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</si>
  <si>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</si>
  <si>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</si>
  <si>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</si>
  <si>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</si>
  <si>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</si>
  <si>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</si>
  <si>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</si>
  <si>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</si>
  <si>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</si>
  <si>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</si>
  <si>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</si>
  <si>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</si>
  <si>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</si>
  <si>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</si>
  <si>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</si>
  <si>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</si>
  <si>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</si>
  <si>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</si>
  <si>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</si>
  <si>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</si>
  <si>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</si>
  <si>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</si>
  <si>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</si>
  <si>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</si>
  <si>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</si>
  <si>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</si>
  <si>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</si>
  <si>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</si>
  <si>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</si>
  <si>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</si>
  <si>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</si>
  <si>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</si>
  <si>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</si>
  <si>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</si>
  <si>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</si>
  <si>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</si>
  <si>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</si>
  <si>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</si>
  <si>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</si>
  <si>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</si>
  <si>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</si>
  <si>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</si>
  <si>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</si>
  <si>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</si>
  <si>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</si>
  <si>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</si>
  <si>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</si>
  <si>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</si>
  <si>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</si>
  <si>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</si>
  <si>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</si>
  <si>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</si>
  <si>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</si>
  <si>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</si>
  <si>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</si>
  <si>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</si>
  <si>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</si>
  <si>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</si>
  <si>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</si>
  <si>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</si>
  <si>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</si>
  <si>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</si>
  <si>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</si>
  <si>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</si>
  <si>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</si>
  <si>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</si>
  <si>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</si>
  <si>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</si>
  <si>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</si>
  <si>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</si>
  <si>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</si>
  <si>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</si>
  <si>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</si>
  <si>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</si>
  <si>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</si>
  <si>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</si>
  <si>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</si>
  <si>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</si>
  <si>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</si>
  <si>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</si>
  <si>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</si>
  <si>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</si>
  <si>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</si>
  <si>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</si>
  <si>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</si>
  <si>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</si>
  <si>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</si>
  <si>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</si>
  <si>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</si>
  <si>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</si>
  <si>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</si>
  <si>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</si>
  <si>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</si>
  <si>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</si>
  <si>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</si>
  <si>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</si>
  <si>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</si>
  <si>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</si>
  <si>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</si>
  <si>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</si>
  <si>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</si>
  <si>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</si>
  <si>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</si>
  <si>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</si>
  <si>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</si>
  <si>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</si>
  <si>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</si>
  <si>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</si>
  <si>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</si>
  <si>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</si>
  <si>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</si>
  <si>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</si>
  <si>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</si>
  <si>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</si>
  <si>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</si>
  <si>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</si>
  <si>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</si>
  <si>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</si>
  <si>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</si>
  <si>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</si>
  <si>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</si>
  <si>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</si>
  <si>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</si>
  <si>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</si>
  <si>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</si>
  <si>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</si>
  <si>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</si>
  <si>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</si>
  <si>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</si>
  <si>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</si>
  <si>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</si>
  <si>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</si>
  <si>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</si>
  <si>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</si>
  <si>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</si>
  <si>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</si>
  <si>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</si>
  <si>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</si>
  <si>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</si>
  <si>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</si>
  <si>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</si>
  <si>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</si>
  <si>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</si>
  <si>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</si>
  <si>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</si>
  <si>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</si>
  <si>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</si>
  <si>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</si>
  <si>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</si>
  <si>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</si>
  <si>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</si>
  <si>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</si>
  <si>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</si>
  <si>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</si>
  <si>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</si>
  <si>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</si>
  <si>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</si>
  <si>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</si>
  <si>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</si>
  <si>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</si>
  <si>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</si>
  <si>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</si>
  <si>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</si>
  <si>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</si>
  <si>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</si>
  <si>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</si>
  <si>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</si>
  <si>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</si>
  <si>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</si>
  <si>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</si>
  <si>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</si>
  <si>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</si>
  <si>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</si>
  <si>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</si>
  <si>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</si>
  <si>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</si>
  <si>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</si>
  <si>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</si>
  <si>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</si>
  <si>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</si>
  <si>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</si>
  <si>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</si>
  <si>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</si>
  <si>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</si>
  <si>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</si>
  <si>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</si>
  <si>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</si>
  <si>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</si>
  <si>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</si>
  <si>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</si>
  <si>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</si>
  <si>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</si>
  <si>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</si>
  <si>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</si>
  <si>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</si>
  <si>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</si>
  <si>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</si>
  <si>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</si>
  <si>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</si>
  <si>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</si>
  <si>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</si>
  <si>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</si>
  <si>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</si>
  <si>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</si>
  <si>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</si>
  <si>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</si>
  <si>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</si>
  <si>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</si>
  <si>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</si>
  <si>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</si>
  <si>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</si>
  <si>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</si>
  <si>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</si>
  <si>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</si>
  <si>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</si>
  <si>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</si>
  <si>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</si>
  <si>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</si>
  <si>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</si>
  <si>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</si>
  <si>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</si>
  <si>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</si>
  <si>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</si>
  <si>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</si>
  <si>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</si>
  <si>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</si>
  <si>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</si>
  <si>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</si>
  <si>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</si>
  <si>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</si>
  <si>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</si>
  <si>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</si>
  <si>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</si>
  <si>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</si>
  <si>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</si>
  <si>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</si>
  <si>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</si>
  <si>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</si>
  <si>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</si>
  <si>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</si>
  <si>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</si>
  <si>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</si>
  <si>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</si>
  <si>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</si>
  <si>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</si>
  <si>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</si>
  <si>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</si>
  <si>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</si>
  <si>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</si>
  <si>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</si>
  <si>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</si>
  <si>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</si>
  <si>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</si>
  <si>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</si>
  <si>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</si>
  <si>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</si>
  <si>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</si>
  <si>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</si>
  <si>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</si>
  <si>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</si>
  <si>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</si>
  <si>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</si>
  <si>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</si>
  <si>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</si>
  <si>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</si>
  <si>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</si>
  <si>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</si>
  <si>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</si>
  <si>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</si>
  <si>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</si>
  <si>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</si>
  <si>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</si>
  <si>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</si>
  <si>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</si>
  <si>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</si>
  <si>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</si>
  <si>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</si>
  <si>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</si>
  <si>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</si>
  <si>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</si>
  <si>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</si>
  <si>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</si>
  <si>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</si>
  <si>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</si>
  <si>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</si>
  <si>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</si>
  <si>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</si>
  <si>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</si>
  <si>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</si>
  <si>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</si>
  <si>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</si>
  <si>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</si>
  <si>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</si>
  <si>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</si>
  <si>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</si>
  <si>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</si>
  <si>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</si>
  <si>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</si>
  <si>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</si>
  <si>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</si>
  <si>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</si>
  <si>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</si>
  <si>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</si>
  <si>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</si>
  <si>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</si>
  <si>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</si>
  <si>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</si>
  <si>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</si>
  <si>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</si>
  <si>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</si>
  <si>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</si>
  <si>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</si>
  <si>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</si>
  <si>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</si>
  <si>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</si>
  <si>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</si>
  <si>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</si>
  <si>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</si>
  <si>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</si>
  <si>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</si>
  <si>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</si>
  <si>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</si>
  <si>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</si>
  <si>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</si>
  <si>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</si>
  <si>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</si>
  <si>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</si>
  <si>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</si>
  <si>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</si>
  <si>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</si>
  <si>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</si>
  <si>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</si>
  <si>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</si>
  <si>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</si>
  <si>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</si>
  <si>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</si>
  <si>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</si>
  <si>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</si>
  <si>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</si>
  <si>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</si>
  <si>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</si>
  <si>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</si>
  <si>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</si>
  <si>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</si>
  <si>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</si>
  <si>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</si>
  <si>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</si>
  <si>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</si>
  <si>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</si>
  <si>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</si>
  <si>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</si>
  <si>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</si>
  <si>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</si>
  <si>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</si>
  <si>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</si>
  <si>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</si>
  <si>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</si>
  <si>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</si>
  <si>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</si>
  <si>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</si>
  <si>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</si>
  <si>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</si>
  <si>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</si>
  <si>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</si>
  <si>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</si>
  <si>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</si>
  <si>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</si>
  <si>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</si>
  <si>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</si>
  <si>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</si>
  <si>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</si>
  <si>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</si>
  <si>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</si>
  <si>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</si>
  <si>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</si>
  <si>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</si>
  <si>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</si>
  <si>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</si>
  <si>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</si>
  <si>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</si>
  <si>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</si>
  <si>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</si>
  <si>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</si>
  <si>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</si>
  <si>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</si>
  <si>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</si>
  <si>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</si>
  <si>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</si>
  <si>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</si>
  <si>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</si>
  <si>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</si>
  <si>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</si>
  <si>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</si>
  <si>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</si>
  <si>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</si>
  <si>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</si>
  <si>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</si>
  <si>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</si>
  <si>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</si>
  <si>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</si>
  <si>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</si>
  <si>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</si>
  <si>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</si>
  <si>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</si>
  <si>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</si>
  <si>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</si>
  <si>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</si>
  <si>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</si>
  <si>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</si>
  <si>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</si>
  <si>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</si>
  <si>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</si>
  <si>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</si>
  <si>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</si>
  <si>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</si>
  <si>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</si>
  <si>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</si>
  <si>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</si>
  <si>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</si>
  <si>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</si>
  <si>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</si>
  <si>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</si>
  <si>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</si>
  <si>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</si>
  <si>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</si>
  <si>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</si>
  <si>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</si>
  <si>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</si>
  <si>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</si>
  <si>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</si>
  <si>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</si>
  <si>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</si>
  <si>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</si>
  <si>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</si>
  <si>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</si>
  <si>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</si>
  <si>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</si>
  <si>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</si>
  <si>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</si>
  <si>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</si>
  <si>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</si>
  <si>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</si>
  <si>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</si>
  <si>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</si>
  <si>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</si>
  <si>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</si>
  <si>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</si>
  <si>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</si>
  <si>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</si>
  <si>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</si>
  <si>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</si>
  <si>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</si>
  <si>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</si>
  <si>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</si>
  <si>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</si>
  <si>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</si>
  <si>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</si>
  <si>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</si>
  <si>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</si>
  <si>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</si>
  <si>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</si>
  <si>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</si>
  <si>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</si>
  <si>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</si>
  <si>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</si>
  <si>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</si>
  <si>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</si>
  <si>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</si>
  <si>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</si>
  <si>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</si>
  <si>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</si>
  <si>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</si>
  <si>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</si>
  <si>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</si>
  <si>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</si>
  <si>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</si>
  <si>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</si>
  <si>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</si>
  <si>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</si>
  <si>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</si>
  <si>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</si>
  <si>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</si>
  <si>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</si>
  <si>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</si>
  <si>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</si>
  <si>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</si>
  <si>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</si>
  <si>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</si>
  <si>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</si>
  <si>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</si>
  <si>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</si>
  <si>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</si>
  <si>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</si>
  <si>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</si>
  <si>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</si>
  <si>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</si>
  <si>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</si>
  <si>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</si>
  <si>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</si>
  <si>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</si>
  <si>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</si>
  <si>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</si>
  <si>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</si>
  <si>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</si>
  <si>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</si>
  <si>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</si>
  <si>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</si>
  <si>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</si>
  <si>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</si>
  <si>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</si>
  <si>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</si>
  <si>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</si>
  <si>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</si>
  <si>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</si>
  <si>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</si>
  <si>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</si>
  <si>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</si>
  <si>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</si>
  <si>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</si>
  <si>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</si>
  <si>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</si>
  <si>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</si>
  <si>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</si>
  <si>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</si>
  <si>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</si>
  <si>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</si>
  <si>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</si>
  <si>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</si>
  <si>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</si>
  <si>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</si>
  <si>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</si>
  <si>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</si>
  <si>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</si>
  <si>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</si>
  <si>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</si>
  <si>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</si>
  <si>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</si>
  <si>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</si>
  <si>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</si>
  <si>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</si>
  <si>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</si>
  <si>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</si>
  <si>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</si>
  <si>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</si>
  <si>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</si>
  <si>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</si>
  <si>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</si>
  <si>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</si>
  <si>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</si>
  <si>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</si>
  <si>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</si>
  <si>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</si>
  <si>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</si>
  <si>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</si>
  <si>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</si>
  <si>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</si>
  <si>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</si>
  <si>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</si>
  <si>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</si>
  <si>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</si>
  <si>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</si>
  <si>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</si>
  <si>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</si>
  <si>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</si>
  <si>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</si>
  <si>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</si>
  <si>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</si>
  <si>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</si>
  <si>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</si>
  <si>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</si>
  <si>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</si>
  <si>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</si>
  <si>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</si>
  <si>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</si>
  <si>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</si>
  <si>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</si>
  <si>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</si>
  <si>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</si>
  <si>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</si>
  <si>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</si>
  <si>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</si>
  <si>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</si>
  <si>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</si>
  <si>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</si>
  <si>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</si>
  <si>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</si>
  <si>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</si>
  <si>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</si>
  <si>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</si>
  <si>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</si>
  <si>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</si>
  <si>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</si>
  <si>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</si>
  <si>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</si>
  <si>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</si>
  <si>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</si>
  <si>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</si>
  <si>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</si>
  <si>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</si>
  <si>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</si>
  <si>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</si>
  <si>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</si>
  <si>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</si>
  <si>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</si>
  <si>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</si>
  <si>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</si>
  <si>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</si>
  <si>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</si>
  <si>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</si>
  <si>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</si>
  <si>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</si>
  <si>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</si>
  <si>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</si>
  <si>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</si>
  <si>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</si>
  <si>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</si>
  <si>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</si>
  <si>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</si>
  <si>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</si>
  <si>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</si>
  <si>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</si>
  <si>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</si>
  <si>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</si>
  <si>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</si>
  <si>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</si>
  <si>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</si>
  <si>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</si>
  <si>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</si>
  <si>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</si>
  <si>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</si>
  <si>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</si>
  <si>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</si>
  <si>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</si>
  <si>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</si>
  <si>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</si>
  <si>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</si>
  <si>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</si>
  <si>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</si>
  <si>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</si>
  <si>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</si>
  <si>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</si>
  <si>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</si>
  <si>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</si>
  <si>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</si>
  <si>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</si>
  <si>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</si>
  <si>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</si>
  <si>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</si>
  <si>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</si>
  <si>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</si>
  <si>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</si>
  <si>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</si>
  <si>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</si>
  <si>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</si>
  <si>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</si>
  <si>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</si>
  <si>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</si>
  <si>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</si>
  <si>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</si>
  <si>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</si>
  <si>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</si>
  <si>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</si>
  <si>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</si>
  <si>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</si>
  <si>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</si>
  <si>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</si>
  <si>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</si>
  <si>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</si>
  <si>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</si>
  <si>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</si>
  <si>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</si>
  <si>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</si>
  <si>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</si>
  <si>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</si>
  <si>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</si>
  <si>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</si>
  <si>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</si>
  <si>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</si>
  <si>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</si>
  <si>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</si>
  <si>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</si>
  <si>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</si>
  <si>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</si>
  <si>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</si>
  <si>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</si>
  <si>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</si>
  <si>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</si>
  <si>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</si>
  <si>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</si>
  <si>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</si>
  <si>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</si>
  <si>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</si>
  <si>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</si>
  <si>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</si>
  <si>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</si>
  <si>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</si>
  <si>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</si>
  <si>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</si>
  <si>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</si>
  <si>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</si>
  <si>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</si>
  <si>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</si>
  <si>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</si>
  <si>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</si>
  <si>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</si>
  <si>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</si>
  <si>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</si>
  <si>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</si>
  <si>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</si>
  <si>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</si>
  <si>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</si>
  <si>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</si>
  <si>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</si>
  <si>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</si>
  <si>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</si>
  <si>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</si>
  <si>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</si>
  <si>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</si>
  <si>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</si>
  <si>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</si>
  <si>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</si>
  <si>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</si>
  <si>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</si>
  <si>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</si>
  <si>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</si>
  <si>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</si>
  <si>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</si>
  <si>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</si>
  <si>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</si>
  <si>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</si>
  <si>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</si>
  <si>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</si>
  <si>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</si>
  <si>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</si>
  <si>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</si>
  <si>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</si>
  <si>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</si>
  <si>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</si>
  <si>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</si>
  <si>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</si>
  <si>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</si>
  <si>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</si>
  <si>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</si>
  <si>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</si>
  <si>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</si>
  <si>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</si>
  <si>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</si>
  <si>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</si>
  <si>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</si>
  <si>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</si>
  <si>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</si>
  <si>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</si>
  <si>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</si>
  <si>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</si>
  <si>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</si>
  <si>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</si>
  <si>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</si>
  <si>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</si>
  <si>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</si>
  <si>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</si>
  <si>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</si>
  <si>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</si>
  <si>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</si>
  <si>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</si>
  <si>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</si>
  <si>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</si>
  <si>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</si>
  <si>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</si>
  <si>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</si>
  <si>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</si>
  <si>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</si>
  <si>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</si>
  <si>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</si>
  <si>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</si>
  <si>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</si>
  <si>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</si>
  <si>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</si>
  <si>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</si>
  <si>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</si>
  <si>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</si>
  <si>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</si>
  <si>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</si>
  <si>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</si>
  <si>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</si>
  <si>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</si>
  <si>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</si>
  <si>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</si>
  <si>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</si>
  <si>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</si>
  <si>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</si>
  <si>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</si>
  <si>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</si>
  <si>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</si>
  <si>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</si>
  <si>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</si>
  <si>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</si>
  <si>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</si>
  <si>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</si>
  <si>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</si>
  <si>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</si>
  <si>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</si>
  <si>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</si>
  <si>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</si>
  <si>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</si>
  <si>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</si>
  <si>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</si>
  <si>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</si>
  <si>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</si>
  <si>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</si>
  <si>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</si>
  <si>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</si>
  <si>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</si>
  <si>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</si>
  <si>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</si>
  <si>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</si>
  <si>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</si>
  <si>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</si>
  <si>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</si>
  <si>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</si>
  <si>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</si>
  <si>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</si>
  <si>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</si>
  <si>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</si>
  <si>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</si>
  <si>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</si>
  <si>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</si>
  <si>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</si>
  <si>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</si>
  <si>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</si>
  <si>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</si>
  <si>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</si>
  <si>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</si>
  <si>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</si>
  <si>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</si>
  <si>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</si>
  <si>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</si>
  <si>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</si>
  <si>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</si>
  <si>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</si>
  <si>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</si>
  <si>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</si>
  <si>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</si>
  <si>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</si>
  <si>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</si>
  <si>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</si>
  <si>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</si>
  <si>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</si>
  <si>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</si>
  <si>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</si>
  <si>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</si>
  <si>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</si>
  <si>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</si>
  <si>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</si>
  <si>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</si>
  <si>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</si>
  <si>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</si>
  <si>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</si>
  <si>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</si>
  <si>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</si>
  <si>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</si>
  <si>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</si>
  <si>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</si>
  <si>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</si>
  <si>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</si>
  <si>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</si>
  <si>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</si>
  <si>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</si>
  <si>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</si>
  <si>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</si>
  <si>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</si>
  <si>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</si>
  <si>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</si>
  <si>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</si>
  <si>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</si>
  <si>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</si>
  <si>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</si>
  <si>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</si>
  <si>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</si>
  <si>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</si>
  <si>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</si>
  <si>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</si>
  <si>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</si>
  <si>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</si>
  <si>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</si>
  <si>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</si>
  <si>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</si>
  <si>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</si>
  <si>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</si>
  <si>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</si>
  <si>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</si>
  <si>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</si>
  <si>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</si>
  <si>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</si>
  <si>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</si>
  <si>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</si>
  <si>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</si>
  <si>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</si>
  <si>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</si>
  <si>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</si>
  <si>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</si>
  <si>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</si>
  <si>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</si>
  <si>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</si>
  <si>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</si>
  <si>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</si>
  <si>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</si>
  <si>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</si>
  <si>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</si>
  <si>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</si>
  <si>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</si>
  <si>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</si>
  <si>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</si>
  <si>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</si>
  <si>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</si>
  <si>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</si>
  <si>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</si>
  <si>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</si>
  <si>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</si>
  <si>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</si>
  <si>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</si>
  <si>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</si>
  <si>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</si>
  <si>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</si>
  <si>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</si>
  <si>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</si>
  <si>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</si>
  <si>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</si>
  <si>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</si>
  <si>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</si>
  <si>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</si>
  <si>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</si>
  <si>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</si>
  <si>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</si>
  <si>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</si>
  <si>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</si>
  <si>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</si>
  <si>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</si>
  <si>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</si>
  <si>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</si>
  <si>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</si>
  <si>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</si>
  <si>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</si>
  <si>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</si>
  <si>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</si>
  <si>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</si>
  <si>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</si>
  <si>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</si>
  <si>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</si>
  <si>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</si>
  <si>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</si>
  <si>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</si>
  <si>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</si>
  <si>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</si>
  <si>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</si>
  <si>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</si>
  <si>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</si>
  <si>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</si>
  <si>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</si>
  <si>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</si>
  <si>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</si>
  <si>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</si>
  <si>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</si>
  <si>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</si>
  <si>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</si>
  <si>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</si>
  <si>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</si>
  <si>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</si>
  <si>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</si>
  <si>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</si>
  <si>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</si>
  <si>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</si>
  <si>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</si>
  <si>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</si>
  <si>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</si>
  <si>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</si>
  <si>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</si>
  <si>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</si>
  <si>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</si>
  <si>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</si>
  <si>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</si>
  <si>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</si>
  <si>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</si>
  <si>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</si>
  <si>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</si>
  <si>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</si>
  <si>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</si>
  <si>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</si>
  <si>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</si>
  <si>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</si>
  <si>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</si>
  <si>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</si>
  <si>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</si>
  <si>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</si>
  <si>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</si>
  <si>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</si>
  <si>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</si>
  <si>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</si>
  <si>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</si>
  <si>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</si>
  <si>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</si>
  <si>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</si>
  <si>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</si>
  <si>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</si>
  <si>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</si>
  <si>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</si>
  <si>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</si>
  <si>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</si>
  <si>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</si>
  <si>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</si>
  <si>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</si>
  <si>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</si>
  <si>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</si>
  <si>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</si>
  <si>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</si>
  <si>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</si>
  <si>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</si>
  <si>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</si>
  <si>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</si>
  <si>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</si>
  <si>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</si>
  <si>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</si>
  <si>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</si>
  <si>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</si>
  <si>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</si>
  <si>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</si>
  <si>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</si>
  <si>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</si>
  <si>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</si>
  <si>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</si>
  <si>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</si>
  <si>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</si>
  <si>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</si>
  <si>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</si>
  <si>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</si>
  <si>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</si>
  <si>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</si>
  <si>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</si>
  <si>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</si>
  <si>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</si>
  <si>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</si>
  <si>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</si>
  <si>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</si>
  <si>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</si>
  <si>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</si>
  <si>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</si>
  <si>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</si>
  <si>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</si>
  <si>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</si>
  <si>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</si>
  <si>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</si>
  <si>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</si>
  <si>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</si>
  <si>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</si>
  <si>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</si>
  <si>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</si>
  <si>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</si>
  <si>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</si>
  <si>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</si>
  <si>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</si>
  <si>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</si>
  <si>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</si>
  <si>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</si>
  <si>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</si>
  <si>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</si>
  <si>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</si>
  <si>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</si>
  <si>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</si>
  <si>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</si>
  <si>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</si>
  <si>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</si>
  <si>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</si>
  <si>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</si>
  <si>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</si>
  <si>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</si>
  <si>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</si>
  <si>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</si>
  <si>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</si>
  <si>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</si>
  <si>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</si>
  <si>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</si>
  <si>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</si>
  <si>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</si>
  <si>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</si>
  <si>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</si>
  <si>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</si>
  <si>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</si>
  <si>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</si>
  <si>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</si>
  <si>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</si>
  <si>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</si>
  <si>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</si>
  <si>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</si>
  <si>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</si>
  <si>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</si>
  <si>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</si>
  <si>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</si>
  <si>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</si>
  <si>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</si>
  <si>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</si>
  <si>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</si>
  <si>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</si>
  <si>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</si>
  <si>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</si>
  <si>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</si>
  <si>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</si>
  <si>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</si>
  <si>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</si>
  <si>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</si>
  <si>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</si>
  <si>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</si>
  <si>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</si>
  <si>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</si>
  <si>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</si>
  <si>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</si>
  <si>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</si>
  <si>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</si>
  <si>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</si>
  <si>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</si>
  <si>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</si>
  <si>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</si>
  <si>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</si>
  <si>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</si>
  <si>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</si>
  <si>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</si>
  <si>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</si>
  <si>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</si>
  <si>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</si>
  <si>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</si>
  <si>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</si>
  <si>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</si>
  <si>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</si>
  <si>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</si>
  <si>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</si>
  <si>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</si>
  <si>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</si>
  <si>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</si>
  <si>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</si>
  <si>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</si>
  <si>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</si>
  <si>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</si>
  <si>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</si>
  <si>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</si>
  <si>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</si>
  <si>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</si>
  <si>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</si>
  <si>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</si>
  <si>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</si>
  <si>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</si>
  <si>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</si>
  <si>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</si>
  <si>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</si>
  <si>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</si>
  <si>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</si>
  <si>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</si>
  <si>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</si>
  <si>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</si>
  <si>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</si>
  <si>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</si>
  <si>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</si>
  <si>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</si>
  <si>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</si>
  <si>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</si>
  <si>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</si>
  <si>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</si>
  <si>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</si>
  <si>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</si>
  <si>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</si>
  <si>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</si>
  <si>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</si>
  <si>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</si>
  <si>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</si>
  <si>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</si>
  <si>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</si>
  <si>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</si>
  <si>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</si>
  <si>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</si>
  <si>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</si>
  <si>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</si>
  <si>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</si>
  <si>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</si>
  <si>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</si>
  <si>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</si>
  <si>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</si>
  <si>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</si>
  <si>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</si>
  <si>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</si>
  <si>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</si>
  <si>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</si>
  <si>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</si>
  <si>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</si>
  <si>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</si>
  <si>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</si>
  <si>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</si>
  <si>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</si>
  <si>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</si>
  <si>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</si>
  <si>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</si>
  <si>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</si>
  <si>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</si>
  <si>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</si>
  <si>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</si>
  <si>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</si>
  <si>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</si>
  <si>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</si>
  <si>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</si>
  <si>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</si>
  <si>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</si>
  <si>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</si>
  <si>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</si>
  <si>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</si>
  <si>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</si>
  <si>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</si>
  <si>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</si>
  <si>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</si>
  <si>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</si>
  <si>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</si>
  <si>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</si>
  <si>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</si>
  <si>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</si>
  <si>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</si>
  <si>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</si>
  <si>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</si>
  <si>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</si>
  <si>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</si>
  <si>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</si>
  <si>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</si>
  <si>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</si>
  <si>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</si>
  <si>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</si>
  <si>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</si>
  <si>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</si>
  <si>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</si>
  <si>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</si>
  <si>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</si>
  <si>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</si>
  <si>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</si>
  <si>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</si>
  <si>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</si>
  <si>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</si>
  <si>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</si>
  <si>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</si>
  <si>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</si>
  <si>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</si>
  <si>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</si>
  <si>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</si>
  <si>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</si>
  <si>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</si>
  <si>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</si>
  <si>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</si>
  <si>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</si>
  <si>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</si>
  <si>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</si>
  <si>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</si>
  <si>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</si>
  <si>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</si>
  <si>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</si>
  <si>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</si>
  <si>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</si>
  <si>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</si>
  <si>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</si>
  <si>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</si>
  <si>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</si>
  <si>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</si>
  <si>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</si>
  <si>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</si>
  <si>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</si>
  <si>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</si>
  <si>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</si>
  <si>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</si>
  <si>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</si>
  <si>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</si>
  <si>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</si>
  <si>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</si>
  <si>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</si>
  <si>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</si>
  <si>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</si>
  <si>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</si>
  <si>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</si>
  <si>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</si>
  <si>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</si>
  <si>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</si>
  <si>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</si>
  <si>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</si>
  <si>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</si>
  <si>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</si>
  <si>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</si>
  <si>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</si>
  <si>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</si>
  <si>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</si>
  <si>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</si>
  <si>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</si>
  <si>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</si>
  <si>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</si>
  <si>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</si>
  <si>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</si>
  <si>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</si>
  <si>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</si>
  <si>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</si>
  <si>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</si>
  <si>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</si>
  <si>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</si>
  <si>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</si>
  <si>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</si>
  <si>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</si>
  <si>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</si>
  <si>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</si>
  <si>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</si>
  <si>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</si>
  <si>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</si>
  <si>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</si>
  <si>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</si>
  <si>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</si>
  <si>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</si>
  <si>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</si>
  <si>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</si>
  <si>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</si>
  <si>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</si>
  <si>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</si>
  <si>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</si>
  <si>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</si>
  <si>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</si>
  <si>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</si>
  <si>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</si>
  <si>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</si>
  <si>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</si>
  <si>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</si>
  <si>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</si>
  <si>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</si>
  <si>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</si>
  <si>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</si>
  <si>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</si>
  <si>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</si>
  <si>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</si>
  <si>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</si>
  <si>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</si>
  <si>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</si>
  <si>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</si>
  <si>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</si>
  <si>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</si>
  <si>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</si>
  <si>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</si>
  <si>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</si>
  <si>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</si>
  <si>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</si>
  <si>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</si>
  <si>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</si>
  <si>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</si>
  <si>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</si>
  <si>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</si>
  <si>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</si>
  <si>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</si>
  <si>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</si>
  <si>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</si>
  <si>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</si>
  <si>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</si>
  <si>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</si>
  <si>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</si>
  <si>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</si>
  <si>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</si>
  <si>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</si>
  <si>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</si>
  <si>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</si>
  <si>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</si>
  <si>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</si>
  <si>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</si>
  <si>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</si>
  <si>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</si>
  <si>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</si>
  <si>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</si>
  <si>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</si>
  <si>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</si>
  <si>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</si>
  <si>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</si>
  <si>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</si>
  <si>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</si>
  <si>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</si>
  <si>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</si>
  <si>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</si>
  <si>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</si>
  <si>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</si>
  <si>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</si>
  <si>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</si>
  <si>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</si>
  <si>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</si>
  <si>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</si>
  <si>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</si>
  <si>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</si>
  <si>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</si>
  <si>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</si>
  <si>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</si>
  <si>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</si>
  <si>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</si>
  <si>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</si>
  <si>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</si>
  <si>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</si>
  <si>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</si>
  <si>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</si>
  <si>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</si>
  <si>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</si>
  <si>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</si>
  <si>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</si>
  <si>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</si>
  <si>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</si>
  <si>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</si>
  <si>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</si>
  <si>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</si>
  <si>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</si>
  <si>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</si>
  <si>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</si>
  <si>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</si>
  <si>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</si>
  <si>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</si>
  <si>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</si>
  <si>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</si>
  <si>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</si>
  <si>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</si>
  <si>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</si>
  <si>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</si>
  <si>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</si>
  <si>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</si>
  <si>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</si>
  <si>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</si>
  <si>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</si>
  <si>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</si>
  <si>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</si>
  <si>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</si>
  <si>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</si>
  <si>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</si>
  <si>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</si>
  <si>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</si>
  <si>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</si>
  <si>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</si>
  <si>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</si>
  <si>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</si>
  <si>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</si>
  <si>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</si>
  <si>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</si>
  <si>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</si>
  <si>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</si>
  <si>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</si>
  <si>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</si>
  <si>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</si>
  <si>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</si>
  <si>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</si>
  <si>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</si>
  <si>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</si>
  <si>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</si>
  <si>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</si>
  <si>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</si>
  <si>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</si>
  <si>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</si>
  <si>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</si>
  <si>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</si>
  <si>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</si>
  <si>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</si>
  <si>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</si>
  <si>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</si>
  <si>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</si>
  <si>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</si>
  <si>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</si>
  <si>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</si>
  <si>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</si>
  <si>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</si>
  <si>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</si>
  <si>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</si>
  <si>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</si>
  <si>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</si>
  <si>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</si>
  <si>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</si>
  <si>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</si>
  <si>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</si>
  <si>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</si>
  <si>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</si>
  <si>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</si>
  <si>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</si>
  <si>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</si>
  <si>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</si>
  <si>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</si>
  <si>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</si>
  <si>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</si>
  <si>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</si>
  <si>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</si>
  <si>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</si>
  <si>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</si>
  <si>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</si>
  <si>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</si>
  <si>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</si>
  <si>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</si>
  <si>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</si>
  <si>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</si>
  <si>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</si>
  <si>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</si>
  <si>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</si>
  <si>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</si>
  <si>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</si>
  <si>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</si>
  <si>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</si>
  <si>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</si>
  <si>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</si>
  <si>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</si>
  <si>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</si>
  <si>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</si>
  <si>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</si>
  <si>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</si>
  <si>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</si>
  <si>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</si>
  <si>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</si>
  <si>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</si>
  <si>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</si>
  <si>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</si>
  <si>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</si>
  <si>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</si>
  <si>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</si>
  <si>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</si>
  <si>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</si>
  <si>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</si>
  <si>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</si>
  <si>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</si>
  <si>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</si>
  <si>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</si>
  <si>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</si>
  <si>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</si>
  <si>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</si>
  <si>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</si>
  <si>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</si>
  <si>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</si>
  <si>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</si>
  <si>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</si>
  <si>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</si>
  <si>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</si>
  <si>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</si>
  <si>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</si>
  <si>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</si>
  <si>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</si>
  <si>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</si>
  <si>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</si>
  <si>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</si>
  <si>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</si>
  <si>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</si>
  <si>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</si>
  <si>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</si>
  <si>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</si>
  <si>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</si>
  <si>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</si>
  <si>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</si>
  <si>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</si>
  <si>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</si>
  <si>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</si>
  <si>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</si>
  <si>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</si>
  <si>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</si>
  <si>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</si>
  <si>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</si>
  <si>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</si>
  <si>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</si>
  <si>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</si>
  <si>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</si>
  <si>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</si>
  <si>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</si>
  <si>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</si>
  <si>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</si>
  <si>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</si>
  <si>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</si>
  <si>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</si>
  <si>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</si>
  <si>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</si>
  <si>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</si>
  <si>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</si>
  <si>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</si>
  <si>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</si>
  <si>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</si>
  <si>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</si>
  <si>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</si>
  <si>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</si>
  <si>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</si>
  <si>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</si>
  <si>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</si>
  <si>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</si>
  <si>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</si>
  <si>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</si>
  <si>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</si>
  <si>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</si>
  <si>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</si>
  <si>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</si>
  <si>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</si>
  <si>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</si>
  <si>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</si>
  <si>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</si>
  <si>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</si>
  <si>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</si>
  <si>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</si>
  <si>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</si>
  <si>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</si>
  <si>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</si>
  <si>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</si>
  <si>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</si>
  <si>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</si>
  <si>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</si>
  <si>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</si>
  <si>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</si>
  <si>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</si>
  <si>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</si>
  <si>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</si>
  <si>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</si>
  <si>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</si>
  <si>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</si>
  <si>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</si>
  <si>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</si>
  <si>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</si>
  <si>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</si>
  <si>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</si>
  <si>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</si>
  <si>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</si>
  <si>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</si>
  <si>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</si>
  <si>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</si>
  <si>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</si>
  <si>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</si>
  <si>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</si>
  <si>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</si>
  <si>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</si>
  <si>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</si>
  <si>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</si>
  <si>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</si>
  <si>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</si>
  <si>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</si>
  <si>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</si>
  <si>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</si>
  <si>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</si>
  <si>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</si>
  <si>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</si>
  <si>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</si>
  <si>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</si>
  <si>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</si>
  <si>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</si>
  <si>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</si>
  <si>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</si>
  <si>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</si>
  <si>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</si>
  <si>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</si>
  <si>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</si>
  <si>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</si>
  <si>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</si>
  <si>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</si>
  <si>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</si>
  <si>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</si>
  <si>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</si>
  <si>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</si>
  <si>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</si>
  <si>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</si>
  <si>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</si>
  <si>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</si>
  <si>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</si>
  <si>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</si>
  <si>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</si>
  <si>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</si>
  <si>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</si>
  <si>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</si>
  <si>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</si>
  <si>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</si>
  <si>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</si>
  <si>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</si>
  <si>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</si>
  <si>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</si>
  <si>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</si>
  <si>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</si>
  <si>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</si>
  <si>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</si>
  <si>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</si>
  <si>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</si>
  <si>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</si>
  <si>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</si>
  <si>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</si>
  <si>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</si>
  <si>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</si>
  <si>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</si>
  <si>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</si>
  <si>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</si>
  <si>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</si>
  <si>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</si>
  <si>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</si>
  <si>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</si>
  <si>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</si>
  <si>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</si>
  <si>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</si>
  <si>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</si>
  <si>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</si>
  <si>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</si>
  <si>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</si>
  <si>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</si>
  <si>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</si>
  <si>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</si>
  <si>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</si>
  <si>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</si>
  <si>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</si>
  <si>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</si>
  <si>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</si>
  <si>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</si>
  <si>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</si>
  <si>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</si>
  <si>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</si>
  <si>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</si>
  <si>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</si>
  <si>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</si>
  <si>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</si>
  <si>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</si>
  <si>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</si>
  <si>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</si>
  <si>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</si>
  <si>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</si>
  <si>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</si>
  <si>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</si>
  <si>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</si>
  <si>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</si>
  <si>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</si>
  <si>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</si>
  <si>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</si>
  <si>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</si>
  <si>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</si>
  <si>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</si>
  <si>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</si>
  <si>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</si>
  <si>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</si>
  <si>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</si>
  <si>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</si>
  <si>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</si>
  <si>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</si>
  <si>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</si>
  <si>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</si>
  <si>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</si>
  <si>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</si>
  <si>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</si>
  <si>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</si>
  <si>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</si>
  <si>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</si>
  <si>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</si>
  <si>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</si>
  <si>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</si>
  <si>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</si>
  <si>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</si>
  <si>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</si>
  <si>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</si>
  <si>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</si>
  <si>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</si>
  <si>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</si>
  <si>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</si>
  <si>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</si>
  <si>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</si>
  <si>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</si>
  <si>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</si>
  <si>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</si>
  <si>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</si>
  <si>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</si>
  <si>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</si>
  <si>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</si>
  <si>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</si>
  <si>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</si>
  <si>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</si>
  <si>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</si>
  <si>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</si>
  <si>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</si>
  <si>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</si>
  <si>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</si>
  <si>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</si>
  <si>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</si>
  <si>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</si>
  <si>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</si>
  <si>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</si>
  <si>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</si>
  <si>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</si>
  <si>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</si>
  <si>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</si>
  <si>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</si>
  <si>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</si>
  <si>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</si>
  <si>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</si>
  <si>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</si>
  <si>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</si>
  <si>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</si>
  <si>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</si>
  <si>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</si>
  <si>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</si>
  <si>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</si>
  <si>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</si>
  <si>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</si>
  <si>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</si>
  <si>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</si>
  <si>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</si>
  <si>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</si>
  <si>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</si>
  <si>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</si>
  <si>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</si>
  <si>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</si>
  <si>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</si>
  <si>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</si>
  <si>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</si>
  <si>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</si>
  <si>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</si>
  <si>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</si>
  <si>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</si>
  <si>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</si>
  <si>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</si>
  <si>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</si>
  <si>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</si>
  <si>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</si>
  <si>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</si>
  <si>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</si>
  <si>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</si>
  <si>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</si>
  <si>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</si>
  <si>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</si>
  <si>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</si>
  <si>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</si>
  <si>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</si>
  <si>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</si>
  <si>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</si>
  <si>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</si>
  <si>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</si>
  <si>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</si>
  <si>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</si>
  <si>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</si>
  <si>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</si>
  <si>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</si>
  <si>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</si>
  <si>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</si>
  <si>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</si>
  <si>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</si>
  <si>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</si>
  <si>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</si>
  <si>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</si>
  <si>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</si>
  <si>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</si>
  <si>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</si>
  <si>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</si>
  <si>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</si>
  <si>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</si>
  <si>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</si>
  <si>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</si>
  <si>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</si>
  <si>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</si>
  <si>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</si>
  <si>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</si>
  <si>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</si>
  <si>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</si>
  <si>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</si>
  <si>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</si>
  <si>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</si>
  <si>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</si>
  <si>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</si>
  <si>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</si>
  <si>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</si>
  <si>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</si>
  <si>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</si>
  <si>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</si>
  <si>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</si>
  <si>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</si>
  <si>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</si>
  <si>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</si>
  <si>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</si>
  <si>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</si>
  <si>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</si>
  <si>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</si>
  <si>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</si>
  <si>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</si>
  <si>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</si>
  <si>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</si>
  <si>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</si>
  <si>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</si>
  <si>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</si>
  <si>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</si>
  <si>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</si>
  <si>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</si>
  <si>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</si>
  <si>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</si>
  <si>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</si>
  <si>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</si>
  <si>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</si>
  <si>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</si>
  <si>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</si>
  <si>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</si>
  <si>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</si>
  <si>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</si>
  <si>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</si>
  <si>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</si>
  <si>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</si>
  <si>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</si>
  <si>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</si>
  <si>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</si>
  <si>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</si>
  <si>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</si>
  <si>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</si>
  <si>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</si>
  <si>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</si>
  <si>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</si>
  <si>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</si>
  <si>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</si>
  <si>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</si>
  <si>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</si>
  <si>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</si>
  <si>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</si>
  <si>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</si>
  <si>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</si>
  <si>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</si>
  <si>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</si>
  <si>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</si>
  <si>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</si>
  <si>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</si>
  <si>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</si>
  <si>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</si>
  <si>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</si>
  <si>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</si>
  <si>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</si>
  <si>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</si>
  <si>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</si>
  <si>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</si>
  <si>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</si>
  <si>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</si>
  <si>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</si>
  <si>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</si>
  <si>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</si>
  <si>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</si>
  <si>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</si>
  <si>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</si>
  <si>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</si>
  <si>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</si>
  <si>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</si>
  <si>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</si>
  <si>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</si>
  <si>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</si>
  <si>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</si>
  <si>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</si>
  <si>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</si>
  <si>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</si>
  <si>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</si>
  <si>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</si>
  <si>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</si>
  <si>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</si>
  <si>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</si>
  <si>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</si>
  <si>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</si>
  <si>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</si>
  <si>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</si>
  <si>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</si>
  <si>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</si>
  <si>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</si>
  <si>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</si>
  <si>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</si>
  <si>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</si>
  <si>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</si>
  <si>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</si>
  <si>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</si>
  <si>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</si>
  <si>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</si>
  <si>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</si>
  <si>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</si>
  <si>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</si>
  <si>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</si>
  <si>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</si>
  <si>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</si>
  <si>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</si>
  <si>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</si>
  <si>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</si>
  <si>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</si>
  <si>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</si>
  <si>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</si>
  <si>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</si>
  <si>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</si>
  <si>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</si>
  <si>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</si>
  <si>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</si>
  <si>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</si>
  <si>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</si>
  <si>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</si>
  <si>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</si>
  <si>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</si>
  <si>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</si>
  <si>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</si>
  <si>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</si>
  <si>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</si>
  <si>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</si>
  <si>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</si>
  <si>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</si>
  <si>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</si>
  <si>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</si>
  <si>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</si>
  <si>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</si>
  <si>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</si>
  <si>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</si>
  <si>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</si>
  <si>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</si>
  <si>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</si>
  <si>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</si>
  <si>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</si>
  <si>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</si>
  <si>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</si>
  <si>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</si>
  <si>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</si>
  <si>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</si>
  <si>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</si>
  <si>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</si>
  <si>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</si>
  <si>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</si>
  <si>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</si>
  <si>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</si>
  <si>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</si>
  <si>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</si>
  <si>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</si>
  <si>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</si>
  <si>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</si>
  <si>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</si>
  <si>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</si>
  <si>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</si>
  <si>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</si>
  <si>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</si>
  <si>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</si>
  <si>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</si>
  <si>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</si>
  <si>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</si>
  <si>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</si>
  <si>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</si>
  <si>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</si>
  <si>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</si>
  <si>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</si>
  <si>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</si>
  <si>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</si>
  <si>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</si>
  <si>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</si>
  <si>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</si>
  <si>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</si>
  <si>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</si>
  <si>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</si>
  <si>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</si>
  <si>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</si>
  <si>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</si>
  <si>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</si>
  <si>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</si>
  <si>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</si>
  <si>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</si>
  <si>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</si>
  <si>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</si>
  <si>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</si>
  <si>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</si>
  <si>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</si>
  <si>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</si>
  <si>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</si>
  <si>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</si>
  <si>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</si>
  <si>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</si>
  <si>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</si>
  <si>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</si>
  <si>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</si>
  <si>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</si>
  <si>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</si>
  <si>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</si>
  <si>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</si>
  <si>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</si>
  <si>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</si>
  <si>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</si>
  <si>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</si>
  <si>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</si>
  <si>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</si>
  <si>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</si>
  <si>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</si>
  <si>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</si>
  <si>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</si>
  <si>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</si>
  <si>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</si>
  <si>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</si>
  <si>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</si>
  <si>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</si>
  <si>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</si>
  <si>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</si>
  <si>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</si>
  <si>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</si>
  <si>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</si>
  <si>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</si>
  <si>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</si>
  <si>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</si>
  <si>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</si>
  <si>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</si>
  <si>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</si>
  <si>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</si>
  <si>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</si>
  <si>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</si>
  <si>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</si>
  <si>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</si>
  <si>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</si>
  <si>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</si>
  <si>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</si>
  <si>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</si>
  <si>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</si>
  <si>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</si>
  <si>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</si>
  <si>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</si>
  <si>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</si>
  <si>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</si>
  <si>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</si>
  <si>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</si>
  <si>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</si>
  <si>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</si>
  <si>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</si>
  <si>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</si>
  <si>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</si>
  <si>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</si>
  <si>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</si>
  <si>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</si>
  <si>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</si>
  <si>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</si>
  <si>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</si>
  <si>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</si>
  <si>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</si>
  <si>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</si>
  <si>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</si>
  <si>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</si>
  <si>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</si>
  <si>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</si>
  <si>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</si>
  <si>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</si>
  <si>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</si>
  <si>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</si>
  <si>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</si>
  <si>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</si>
  <si>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</si>
  <si>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</si>
  <si>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</si>
  <si>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</si>
  <si>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</si>
  <si>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</si>
  <si>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</si>
  <si>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</si>
  <si>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</si>
  <si>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</si>
  <si>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</si>
  <si>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</si>
  <si>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</si>
  <si>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</si>
  <si>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</si>
  <si>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</si>
  <si>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</si>
  <si>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</si>
  <si>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</si>
  <si>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</si>
  <si>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</si>
  <si>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</si>
  <si>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</si>
  <si>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</si>
  <si>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</si>
  <si>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</si>
  <si>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</si>
  <si>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</si>
  <si>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</si>
  <si>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</si>
  <si>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</si>
  <si>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</si>
  <si>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</si>
  <si>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</si>
  <si>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</si>
  <si>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</si>
  <si>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</si>
  <si>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</si>
  <si>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</si>
  <si>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</si>
  <si>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</si>
  <si>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</si>
  <si>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</si>
  <si>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</si>
  <si>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</si>
  <si>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</si>
  <si>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</si>
  <si>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</si>
  <si>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</si>
  <si>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</si>
  <si>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</si>
  <si>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</si>
  <si>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</si>
  <si>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</si>
  <si>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</si>
  <si>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</si>
  <si>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</si>
  <si>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</si>
  <si>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</si>
  <si>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</si>
  <si>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</si>
  <si>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</si>
  <si>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</si>
  <si>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</si>
  <si>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</si>
  <si>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</si>
  <si>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</si>
  <si>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</si>
  <si>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</si>
  <si>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</si>
  <si>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</si>
  <si>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</si>
  <si>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</si>
  <si>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</si>
  <si>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</si>
  <si>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</si>
  <si>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</si>
  <si>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</si>
  <si>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</si>
  <si>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</si>
  <si>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</si>
  <si>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</si>
  <si>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</si>
  <si>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</si>
  <si>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</si>
  <si>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</si>
  <si>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</si>
  <si>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</si>
  <si>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</si>
  <si>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</si>
  <si>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</si>
  <si>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</si>
  <si>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</si>
  <si>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</si>
  <si>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</si>
  <si>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</si>
  <si>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</si>
  <si>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</si>
  <si>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</si>
  <si>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</si>
  <si>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</si>
  <si>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</si>
  <si>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</si>
  <si>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</si>
  <si>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</si>
  <si>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</si>
  <si>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</si>
  <si>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</si>
  <si>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</si>
  <si>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</si>
  <si>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</si>
  <si>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</si>
  <si>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</si>
  <si>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</si>
  <si>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</si>
  <si>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</si>
  <si>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</si>
  <si>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</si>
  <si>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</si>
  <si>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</si>
  <si>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</si>
  <si>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</si>
  <si>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</si>
  <si>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</si>
  <si>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</si>
  <si>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</si>
  <si>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</si>
  <si>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</si>
  <si>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</si>
  <si>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</si>
  <si>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</si>
  <si>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</si>
  <si>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</si>
  <si>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</si>
  <si>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</si>
  <si>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</si>
  <si>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</si>
  <si>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</si>
  <si>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</si>
  <si>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</si>
  <si>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</si>
  <si>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</si>
  <si>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</si>
  <si>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</si>
  <si>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</si>
  <si>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</si>
  <si>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</si>
  <si>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</si>
  <si>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</si>
  <si>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</si>
  <si>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</si>
  <si>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</si>
  <si>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</si>
  <si>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</si>
  <si>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</si>
  <si>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</si>
  <si>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</si>
  <si>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</si>
  <si>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</si>
  <si>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</si>
  <si>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</si>
  <si>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</si>
  <si>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</si>
  <si>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</si>
  <si>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</si>
  <si>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</si>
  <si>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</si>
  <si>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</si>
  <si>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</si>
  <si>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</si>
  <si>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</si>
  <si>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</si>
  <si>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</si>
  <si>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</si>
  <si>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</si>
  <si>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</si>
  <si>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</si>
  <si>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</si>
  <si>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</si>
  <si>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</si>
  <si>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</si>
  <si>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</si>
  <si>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</si>
  <si>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</si>
  <si>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</si>
  <si>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</si>
  <si>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</si>
  <si>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</si>
  <si>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</si>
  <si>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</si>
  <si>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</si>
  <si>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</si>
  <si>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</si>
  <si>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</si>
  <si>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</si>
  <si>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</si>
  <si>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</si>
  <si>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</si>
  <si>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</si>
  <si>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</si>
  <si>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</si>
  <si>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</si>
  <si>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</si>
  <si>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</si>
  <si>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</si>
  <si>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</si>
  <si>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</si>
  <si>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</si>
  <si>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</si>
  <si>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</si>
  <si>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</si>
  <si>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</si>
  <si>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</si>
  <si>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</si>
  <si>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</si>
  <si>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</si>
  <si>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</si>
  <si>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</si>
  <si>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</si>
  <si>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</si>
  <si>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</si>
  <si>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</si>
  <si>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</si>
  <si>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</si>
  <si>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</si>
  <si>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</si>
  <si>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</si>
  <si>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</si>
  <si>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</si>
  <si>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</si>
  <si>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</si>
  <si>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</si>
  <si>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</si>
  <si>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</si>
  <si>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</si>
  <si>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</si>
  <si>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</si>
  <si>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</si>
  <si>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</si>
  <si>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</si>
  <si>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</si>
  <si>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</si>
  <si>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</si>
  <si>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</si>
  <si>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</si>
  <si>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</si>
  <si>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</si>
  <si>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</si>
  <si>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</si>
  <si>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</si>
  <si>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</si>
  <si>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</si>
  <si>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</si>
  <si>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</si>
  <si>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</si>
  <si>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</si>
  <si>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</si>
  <si>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</si>
  <si>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</si>
  <si>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</si>
  <si>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</si>
  <si>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</si>
  <si>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</si>
  <si>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</si>
  <si>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</si>
  <si>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</si>
  <si>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</si>
  <si>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</si>
  <si>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</si>
  <si>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</si>
  <si>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</si>
  <si>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</si>
  <si>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</si>
  <si>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</si>
  <si>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</si>
  <si>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</si>
  <si>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</si>
  <si>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</si>
  <si>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</si>
  <si>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</si>
  <si>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</si>
  <si>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</si>
  <si>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</si>
  <si>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</si>
  <si>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</si>
  <si>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</si>
  <si>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</si>
  <si>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</si>
  <si>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</si>
  <si>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</si>
  <si>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</si>
  <si>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</si>
  <si>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</si>
  <si>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</si>
  <si>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</si>
  <si>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</si>
  <si>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</si>
  <si>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</si>
  <si>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</si>
  <si>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</si>
  <si>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</si>
  <si>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</si>
  <si>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</si>
  <si>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</si>
  <si>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</si>
  <si>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</si>
  <si>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</si>
  <si>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</si>
  <si>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</si>
  <si>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</si>
  <si>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</si>
  <si>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</si>
  <si>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</si>
  <si>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</si>
  <si>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</si>
  <si>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</si>
  <si>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</si>
  <si>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</si>
  <si>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</si>
  <si>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</si>
  <si>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</si>
  <si>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</si>
  <si>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</si>
  <si>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</si>
  <si>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</si>
  <si>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</si>
  <si>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</si>
  <si>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</si>
  <si>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</si>
  <si>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</si>
  <si>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</si>
  <si>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</si>
  <si>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</si>
  <si>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</si>
  <si>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</si>
  <si>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</si>
  <si>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</si>
  <si>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</si>
  <si>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</si>
  <si>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</si>
  <si>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</si>
  <si>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</si>
  <si>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</si>
  <si>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</si>
  <si>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</si>
  <si>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</si>
  <si>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</si>
  <si>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</si>
  <si>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</si>
  <si>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</si>
  <si>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</si>
  <si>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</si>
  <si>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</si>
  <si>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</si>
  <si>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</si>
  <si>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</si>
  <si>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</si>
  <si>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</si>
  <si>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</si>
  <si>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</si>
  <si>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</si>
  <si>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</si>
  <si>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</si>
  <si>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</si>
  <si>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</si>
  <si>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</si>
  <si>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</si>
  <si>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</si>
  <si>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</si>
  <si>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</si>
  <si>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</si>
  <si>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</si>
  <si>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</si>
  <si>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</si>
  <si>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</si>
  <si>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</si>
  <si>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</si>
  <si>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</si>
  <si>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</si>
  <si>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</si>
  <si>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</si>
  <si>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</si>
  <si>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</si>
  <si>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</si>
  <si>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</si>
  <si>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</si>
  <si>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</si>
  <si>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</si>
  <si>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</si>
  <si>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</si>
  <si>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</si>
  <si>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</si>
  <si>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</si>
  <si>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</si>
  <si>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</si>
  <si>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</si>
  <si>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</si>
  <si>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</si>
  <si>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</si>
  <si>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</si>
  <si>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</si>
  <si>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</si>
  <si>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</si>
  <si>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</si>
  <si>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</si>
  <si>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</si>
  <si>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</si>
  <si>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</si>
  <si>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</si>
  <si>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</si>
  <si>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</si>
  <si>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</si>
  <si>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</si>
  <si>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</si>
  <si>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</si>
  <si>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</si>
  <si>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</si>
  <si>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</si>
  <si>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</si>
  <si>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</si>
  <si>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</si>
  <si>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</si>
  <si>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</si>
  <si>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</si>
  <si>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</si>
  <si>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</si>
  <si>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</si>
  <si>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</si>
  <si>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</si>
  <si>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</si>
  <si>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</si>
  <si>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</si>
  <si>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</si>
  <si>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</si>
  <si>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</si>
  <si>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</si>
  <si>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</si>
  <si>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</si>
  <si>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</si>
  <si>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</si>
  <si>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</si>
  <si>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</si>
  <si>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</si>
  <si>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</si>
  <si>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</si>
  <si>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</si>
  <si>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</si>
  <si>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</si>
  <si>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</si>
  <si>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</si>
  <si>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</si>
  <si>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</si>
  <si>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</si>
  <si>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</si>
  <si>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</si>
  <si>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</si>
  <si>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</si>
  <si>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</si>
  <si>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</si>
  <si>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</si>
  <si>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</si>
  <si>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</si>
  <si>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</si>
  <si>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</si>
  <si>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</si>
  <si>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</si>
  <si>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</si>
  <si>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</si>
  <si>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</si>
  <si>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</si>
  <si>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</si>
  <si>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</si>
  <si>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</si>
  <si>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</si>
  <si>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</si>
  <si>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</si>
  <si>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</si>
  <si>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</si>
  <si>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</si>
  <si>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</si>
  <si>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</si>
  <si>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</si>
  <si>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</si>
  <si>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</si>
  <si>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</si>
  <si>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</si>
  <si>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</si>
  <si>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</si>
  <si>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</si>
  <si>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</si>
  <si>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</si>
  <si>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</si>
  <si>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</si>
  <si>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</si>
  <si>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</si>
  <si>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</si>
  <si>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</si>
  <si>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</si>
  <si>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</si>
  <si>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</si>
  <si>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</si>
  <si>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</si>
  <si>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</si>
  <si>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</si>
  <si>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</si>
  <si>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</si>
  <si>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</si>
  <si>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</si>
  <si>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</si>
  <si>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</si>
  <si>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</si>
  <si>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</si>
  <si>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</si>
  <si>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</si>
  <si>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</si>
  <si>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</si>
  <si>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</si>
  <si>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</si>
  <si>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</si>
  <si>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</si>
  <si>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</si>
  <si>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</si>
  <si>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</si>
  <si>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</si>
  <si>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</si>
  <si>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</si>
  <si>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</si>
  <si>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</si>
  <si>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</si>
  <si>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</si>
  <si>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</si>
  <si>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</si>
  <si>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</si>
  <si>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</si>
  <si>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</si>
  <si>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</si>
  <si>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</si>
  <si>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</si>
  <si>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</si>
  <si>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</si>
  <si>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</si>
  <si>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</si>
  <si>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</si>
  <si>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</si>
  <si>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</si>
  <si>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</si>
  <si>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</si>
  <si>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</si>
  <si>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</si>
  <si>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</si>
  <si>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</si>
  <si>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</si>
  <si>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</si>
  <si>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</si>
  <si>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</si>
  <si>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</si>
  <si>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</si>
  <si>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</si>
  <si>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</si>
  <si>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</si>
  <si>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</si>
  <si>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</si>
  <si>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</si>
  <si>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</si>
  <si>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</si>
  <si>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</si>
  <si>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</si>
  <si>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</si>
  <si>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</si>
  <si>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</si>
  <si>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</si>
  <si>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</si>
  <si>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</si>
  <si>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</si>
  <si>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</si>
  <si>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</si>
  <si>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</si>
  <si>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</si>
  <si>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</si>
  <si>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</si>
  <si>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</si>
  <si>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</si>
  <si>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</si>
  <si>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</si>
  <si>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</si>
  <si>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</si>
  <si>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</si>
  <si>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</si>
  <si>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</si>
  <si>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</si>
  <si>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</si>
  <si>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</si>
  <si>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</si>
  <si>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</si>
  <si>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</si>
  <si>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</si>
  <si>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</si>
  <si>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</si>
  <si>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</si>
  <si>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</si>
  <si>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</si>
  <si>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</si>
  <si>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</si>
  <si>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</si>
  <si>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</si>
  <si>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</si>
  <si>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</si>
  <si>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</si>
  <si>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</si>
  <si>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</si>
  <si>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</si>
  <si>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</si>
  <si>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</si>
  <si>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</si>
  <si>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</si>
  <si>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</si>
  <si>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</si>
  <si>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</si>
  <si>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</si>
  <si>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</si>
  <si>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</si>
  <si>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</si>
  <si>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</si>
  <si>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</si>
  <si>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</si>
  <si>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</si>
  <si>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</si>
  <si>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</si>
  <si>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</si>
  <si>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</si>
  <si>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</si>
  <si>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</si>
  <si>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</si>
  <si>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</si>
  <si>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</si>
  <si>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</si>
  <si>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</si>
  <si>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</si>
  <si>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</si>
  <si>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</si>
  <si>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</si>
  <si>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</si>
  <si>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</si>
  <si>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</si>
  <si>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</si>
  <si>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</si>
  <si>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</si>
  <si>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</si>
  <si>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</si>
  <si>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</si>
  <si>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</si>
  <si>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</si>
  <si>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</si>
  <si>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</si>
  <si>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</si>
  <si>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</si>
  <si>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</si>
  <si>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</si>
  <si>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</si>
  <si>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</si>
  <si>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</si>
  <si>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</si>
  <si>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</si>
  <si>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</si>
  <si>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</si>
  <si>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</si>
  <si>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</si>
  <si>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</si>
  <si>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</si>
  <si>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</si>
  <si>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</si>
  <si>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</si>
  <si>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</si>
  <si>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</si>
  <si>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</si>
  <si>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</si>
  <si>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</si>
  <si>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</si>
  <si>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</si>
  <si>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</si>
  <si>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</si>
  <si>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</si>
  <si>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</si>
  <si>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</si>
  <si>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</si>
  <si>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</si>
  <si>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</si>
  <si>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</si>
  <si>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</si>
  <si>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</si>
  <si>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</si>
  <si>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</si>
  <si>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</si>
  <si>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</si>
  <si>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</si>
  <si>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</si>
  <si>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</si>
  <si>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</si>
  <si>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</si>
  <si>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</si>
  <si>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</si>
  <si>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</si>
  <si>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</si>
  <si>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</si>
  <si>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</si>
  <si>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</si>
  <si>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</si>
  <si>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</si>
  <si>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</si>
  <si>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</si>
  <si>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</si>
  <si>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</si>
  <si>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</si>
  <si>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</si>
  <si>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</si>
  <si>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</si>
  <si>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</si>
  <si>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</si>
  <si>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</si>
  <si>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</si>
  <si>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</si>
  <si>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</si>
  <si>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</si>
  <si>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</si>
  <si>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</si>
  <si>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</si>
  <si>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</si>
  <si>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</si>
  <si>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</si>
  <si>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</si>
  <si>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</si>
  <si>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</si>
  <si>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</si>
  <si>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</si>
  <si>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</si>
  <si>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</si>
  <si>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</si>
  <si>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</si>
  <si>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</si>
  <si>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</si>
  <si>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</si>
  <si>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</si>
  <si>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</si>
  <si>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</si>
  <si>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</si>
  <si>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</si>
  <si>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</si>
  <si>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</si>
  <si>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</si>
  <si>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</si>
  <si>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</si>
  <si>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</si>
  <si>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</si>
  <si>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</si>
  <si>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</si>
  <si>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</si>
  <si>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</si>
  <si>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</si>
  <si>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</si>
  <si>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</si>
  <si>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</si>
  <si>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</si>
  <si>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</si>
  <si>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</si>
  <si>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</si>
  <si>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</si>
  <si>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</si>
  <si>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</si>
  <si>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</si>
  <si>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</si>
  <si>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</si>
  <si>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</si>
  <si>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</si>
  <si>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</si>
  <si>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</si>
  <si>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</si>
  <si>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</si>
  <si>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</si>
  <si>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</si>
  <si>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</si>
  <si>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</si>
  <si>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</si>
  <si>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</si>
  <si>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</si>
  <si>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</si>
  <si>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</si>
  <si>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</si>
  <si>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</si>
  <si>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</si>
  <si>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</si>
  <si>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</si>
  <si>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</si>
  <si>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</si>
  <si>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</si>
  <si>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</si>
  <si>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</si>
  <si>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</si>
  <si>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</si>
  <si>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</si>
  <si>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</si>
  <si>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</si>
  <si>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</si>
  <si>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</si>
  <si>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</si>
  <si>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</si>
  <si>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</si>
  <si>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</si>
  <si>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</si>
  <si>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</si>
  <si>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</si>
  <si>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</si>
  <si>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</si>
  <si>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</si>
  <si>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</si>
  <si>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</si>
  <si>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</si>
  <si>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</si>
  <si>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</si>
  <si>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</si>
  <si>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</si>
  <si>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</si>
  <si>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</si>
  <si>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</si>
  <si>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</si>
  <si>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</si>
  <si>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</si>
  <si>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</si>
  <si>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</si>
  <si>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</si>
  <si>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</si>
  <si>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</si>
  <si>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</si>
  <si>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</si>
  <si>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</si>
  <si>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</si>
  <si>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</si>
  <si>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</si>
  <si>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</si>
  <si>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</si>
  <si>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</si>
  <si>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</si>
  <si>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</si>
  <si>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</si>
  <si>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</si>
  <si>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</si>
  <si>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</si>
  <si>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</si>
  <si>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</si>
  <si>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</si>
  <si>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</si>
  <si>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</si>
  <si>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</si>
  <si>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</si>
  <si>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</si>
  <si>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</si>
  <si>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</si>
  <si>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</si>
  <si>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</si>
  <si>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</si>
  <si>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</si>
  <si>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</si>
  <si>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</si>
  <si>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</si>
  <si>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</si>
  <si>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</si>
  <si>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</si>
  <si>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</si>
  <si>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</si>
  <si>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</si>
  <si>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</si>
  <si>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</si>
  <si>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</si>
  <si>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</si>
  <si>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</si>
  <si>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</si>
  <si>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</si>
  <si>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</si>
  <si>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</si>
  <si>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</si>
  <si>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</si>
  <si>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</si>
  <si>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</si>
  <si>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</si>
  <si>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</si>
  <si>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</si>
  <si>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</si>
  <si>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</si>
  <si>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</si>
  <si>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</si>
  <si>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</si>
  <si>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</si>
  <si>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</si>
  <si>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</si>
  <si>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</si>
  <si>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</si>
  <si>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</si>
  <si>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</si>
  <si>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</si>
  <si>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</si>
  <si>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</si>
  <si>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</si>
  <si>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</si>
  <si>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</si>
  <si>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</si>
  <si>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</si>
  <si>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</si>
  <si>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</si>
  <si>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</si>
  <si>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</si>
  <si>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</si>
  <si>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</si>
  <si>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</si>
  <si>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</si>
  <si>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</si>
  <si>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</si>
  <si>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</si>
  <si>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</si>
  <si>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</si>
  <si>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</si>
  <si>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</si>
  <si>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</si>
  <si>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</si>
  <si>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</si>
  <si>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</si>
  <si>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</si>
  <si>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</si>
  <si>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</si>
  <si>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</si>
  <si>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</si>
  <si>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</si>
  <si>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</si>
  <si>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</si>
  <si>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</si>
  <si>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</si>
  <si>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</si>
  <si>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</si>
  <si>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</si>
  <si>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</si>
  <si>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</si>
  <si>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</si>
  <si>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</si>
  <si>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</si>
  <si>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</si>
  <si>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</si>
  <si>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</si>
  <si>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</si>
  <si>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</si>
  <si>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</si>
  <si>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</si>
  <si>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</si>
  <si>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</si>
  <si>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</si>
  <si>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</si>
  <si>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</si>
  <si>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</si>
  <si>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</si>
  <si>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</si>
  <si>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</si>
  <si>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</si>
  <si>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</si>
  <si>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</si>
  <si>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</si>
  <si>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</si>
  <si>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</si>
  <si>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</si>
  <si>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</si>
  <si>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</si>
  <si>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</si>
  <si>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</si>
  <si>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</si>
  <si>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</si>
  <si>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</si>
  <si>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</si>
  <si>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</si>
  <si>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</si>
  <si>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</si>
  <si>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</si>
  <si>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</si>
  <si>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</si>
  <si>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</si>
  <si>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</si>
  <si>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</si>
  <si>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</si>
  <si>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</si>
  <si>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</si>
  <si>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</si>
  <si>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</si>
  <si>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</si>
  <si>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</si>
  <si>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</si>
  <si>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</si>
  <si>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</si>
  <si>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</si>
  <si>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</si>
  <si>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</si>
  <si>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</si>
  <si>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</si>
  <si>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</si>
  <si>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</si>
  <si>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</si>
  <si>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</si>
  <si>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</si>
  <si>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</si>
  <si>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</si>
  <si>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</si>
  <si>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</si>
  <si>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</si>
  <si>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</si>
  <si>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</si>
  <si>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</si>
  <si>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</si>
  <si>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</si>
  <si>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</si>
  <si>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</si>
  <si>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</si>
  <si>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</si>
  <si>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</si>
  <si>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</si>
  <si>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</si>
  <si>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</si>
  <si>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</si>
  <si>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</si>
  <si>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</si>
  <si>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</si>
  <si>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</si>
  <si>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</si>
  <si>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</si>
  <si>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</si>
  <si>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</si>
  <si>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</si>
  <si>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</si>
  <si>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</si>
  <si>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</si>
  <si>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</si>
  <si>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</si>
  <si>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</si>
  <si>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</si>
  <si>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</si>
  <si>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</si>
  <si>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</si>
  <si>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</si>
  <si>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</si>
  <si>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</si>
  <si>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</si>
  <si>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</si>
  <si>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</si>
  <si>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</si>
  <si>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</si>
  <si>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</si>
  <si>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</si>
  <si>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</si>
  <si>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</si>
  <si>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</si>
  <si>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</si>
  <si>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</si>
  <si>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</si>
  <si>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</si>
  <si>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</si>
  <si>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</si>
  <si>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</si>
  <si>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</si>
  <si>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</si>
  <si>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</si>
  <si>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</si>
  <si>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</si>
  <si>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</si>
  <si>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</si>
  <si>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</si>
  <si>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</si>
  <si>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</si>
  <si>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</si>
  <si>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</si>
  <si>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</si>
  <si>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</si>
  <si>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</si>
  <si>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</si>
  <si>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</si>
  <si>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</si>
  <si>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</si>
  <si>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</si>
  <si>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</si>
  <si>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</si>
  <si>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</si>
  <si>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</si>
  <si>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</si>
  <si>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</si>
  <si>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</si>
  <si>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</si>
  <si>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</si>
  <si>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</si>
  <si>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</si>
  <si>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</si>
  <si>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</si>
  <si>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</si>
  <si>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</si>
  <si>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</si>
  <si>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</si>
  <si>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</si>
  <si>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</si>
  <si>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</si>
  <si>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</si>
  <si>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</si>
  <si>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</si>
  <si>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</si>
  <si>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</si>
  <si>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</si>
  <si>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</si>
  <si>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</si>
  <si>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</si>
  <si>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</si>
  <si>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</si>
  <si>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</si>
  <si>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</si>
  <si>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</si>
  <si>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</si>
  <si>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</si>
  <si>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</si>
  <si>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</si>
  <si>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</si>
  <si>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</si>
  <si>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</si>
  <si>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</si>
  <si>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</si>
  <si>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</si>
  <si>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</si>
  <si>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</si>
  <si>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</si>
  <si>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</si>
  <si>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</si>
  <si>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</si>
  <si>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</si>
  <si>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</si>
  <si>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</si>
  <si>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</si>
  <si>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</si>
  <si>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</si>
  <si>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</si>
  <si>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</si>
  <si>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</si>
  <si>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</si>
  <si>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</si>
  <si>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</si>
  <si>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</si>
  <si>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</si>
  <si>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</si>
  <si>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</si>
  <si>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</si>
  <si>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</si>
  <si>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</si>
  <si>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</si>
  <si>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</si>
  <si>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</si>
  <si>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</si>
  <si>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</si>
  <si>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</si>
  <si>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</si>
  <si>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</si>
  <si>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</si>
  <si>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</si>
  <si>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</si>
  <si>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</si>
  <si>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</si>
  <si>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</si>
  <si>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</si>
  <si>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</si>
  <si>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</si>
  <si>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</si>
  <si>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</si>
  <si>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</si>
  <si>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</si>
  <si>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</si>
  <si>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</si>
  <si>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</si>
  <si>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</si>
  <si>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</si>
  <si>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</si>
  <si>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</si>
  <si>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</si>
  <si>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</si>
  <si>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</si>
  <si>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</si>
  <si>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</si>
  <si>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</si>
  <si>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</si>
  <si>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</si>
  <si>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</si>
  <si>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</si>
  <si>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</si>
  <si>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</si>
  <si>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</si>
  <si>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</si>
  <si>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</si>
  <si>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</si>
  <si>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</si>
  <si>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</si>
  <si>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</si>
  <si>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</si>
  <si>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</si>
  <si>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</si>
  <si>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</si>
  <si>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</si>
  <si>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</si>
  <si>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</si>
  <si>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</si>
  <si>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</si>
  <si>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</si>
  <si>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</si>
  <si>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</si>
  <si>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</si>
  <si>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</si>
  <si>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</si>
  <si>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</si>
  <si>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</si>
  <si>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</si>
  <si>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</si>
  <si>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</si>
  <si>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</si>
  <si>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</si>
  <si>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</si>
  <si>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</si>
  <si>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</si>
  <si>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</si>
  <si>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</si>
  <si>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</si>
  <si>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</si>
  <si>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</si>
  <si>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</si>
  <si>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</si>
  <si>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</si>
  <si>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</si>
  <si>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</si>
  <si>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</si>
  <si>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</si>
  <si>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</si>
  <si>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</si>
  <si>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</si>
  <si>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</si>
  <si>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</si>
  <si>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</si>
  <si>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</si>
  <si>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</si>
  <si>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</si>
  <si>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</si>
  <si>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</si>
  <si>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</si>
  <si>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</si>
  <si>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</si>
  <si>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</si>
  <si>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</si>
  <si>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</si>
  <si>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</si>
  <si>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</si>
  <si>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</si>
  <si>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</si>
  <si>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</si>
  <si>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</si>
  <si>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</si>
  <si>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</si>
  <si>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</si>
  <si>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</si>
  <si>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</si>
  <si>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</si>
  <si>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</si>
  <si>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</si>
  <si>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</si>
  <si>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</si>
  <si>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</si>
  <si>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</si>
  <si>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</si>
  <si>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</si>
  <si>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</si>
  <si>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</si>
  <si>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</si>
  <si>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</si>
  <si>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</si>
  <si>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</si>
  <si>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</si>
  <si>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</si>
  <si>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</si>
  <si>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</si>
  <si>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</si>
  <si>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</si>
  <si>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</si>
  <si>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</si>
  <si>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</si>
  <si>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</si>
  <si>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</si>
  <si>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</si>
  <si>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</si>
  <si>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</si>
  <si>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</si>
  <si>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</si>
  <si>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</si>
  <si>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</si>
  <si>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</si>
  <si>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</si>
  <si>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</si>
  <si>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</si>
  <si>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</si>
  <si>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</si>
  <si>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</si>
  <si>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</si>
  <si>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</si>
  <si>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</si>
  <si>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</si>
  <si>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</si>
  <si>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</si>
  <si>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</si>
  <si>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</si>
  <si>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</si>
  <si>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</si>
  <si>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</si>
  <si>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</si>
  <si>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</si>
  <si>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</si>
  <si>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</si>
  <si>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</si>
  <si>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</si>
  <si>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</si>
  <si>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</si>
  <si>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</si>
  <si>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</si>
  <si>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</si>
  <si>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</si>
  <si>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</si>
  <si>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</si>
  <si>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</si>
  <si>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</si>
  <si>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</si>
  <si>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</si>
  <si>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</si>
  <si>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</si>
  <si>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</si>
  <si>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</si>
  <si>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</si>
  <si>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</si>
  <si>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</si>
  <si>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</si>
  <si>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</si>
  <si>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</si>
  <si>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</si>
  <si>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</si>
  <si>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</si>
  <si>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</si>
  <si>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</si>
  <si>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</si>
  <si>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</si>
  <si>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</si>
  <si>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</si>
  <si>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</si>
  <si>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</si>
  <si>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</si>
  <si>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</si>
  <si>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</si>
  <si>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</si>
  <si>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</si>
  <si>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</si>
  <si>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</si>
  <si>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</si>
  <si>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</si>
  <si>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</si>
  <si>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</si>
  <si>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</si>
  <si>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</si>
  <si>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</si>
  <si>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</si>
  <si>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</si>
  <si>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</si>
  <si>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</si>
  <si>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</si>
  <si>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</si>
  <si>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</si>
  <si>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</si>
  <si>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</si>
  <si>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</si>
  <si>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</si>
  <si>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</si>
  <si>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</si>
  <si>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</si>
  <si>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</si>
  <si>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</si>
  <si>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</si>
  <si>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</si>
  <si>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</si>
  <si>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</si>
  <si>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</si>
  <si>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</si>
  <si>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</si>
  <si>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</si>
  <si>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</si>
  <si>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</si>
  <si>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</si>
  <si>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</si>
  <si>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</si>
  <si>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</si>
  <si>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</si>
  <si>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</si>
  <si>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</si>
  <si>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</si>
  <si>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</si>
  <si>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</si>
  <si>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</si>
  <si>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</si>
  <si>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</si>
  <si>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</si>
  <si>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</si>
  <si>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</si>
  <si>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</si>
  <si>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</si>
  <si>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</si>
  <si>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</si>
  <si>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</si>
  <si>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</si>
  <si>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</si>
  <si>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</si>
  <si>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</si>
  <si>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</si>
  <si>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</si>
  <si>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</si>
  <si>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</si>
  <si>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</si>
  <si>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</si>
  <si>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</si>
  <si>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</si>
  <si>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</si>
  <si>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</si>
  <si>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</si>
  <si>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</si>
  <si>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</si>
  <si>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</si>
  <si>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</si>
  <si>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</si>
  <si>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</si>
  <si>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</si>
  <si>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</si>
  <si>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</si>
  <si>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</si>
  <si>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</si>
  <si>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</si>
  <si>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</si>
  <si>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</si>
  <si>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</si>
  <si>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</si>
  <si>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</si>
  <si>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</si>
  <si>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</si>
  <si>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</si>
  <si>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</si>
  <si>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</si>
  <si>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</si>
  <si>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</si>
  <si>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</si>
  <si>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</si>
  <si>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</si>
  <si>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</si>
  <si>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</si>
  <si>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</si>
  <si>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</si>
  <si>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</si>
  <si>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</si>
  <si>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</si>
  <si>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</si>
  <si>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</si>
  <si>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</si>
  <si>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</si>
  <si>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</si>
  <si>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</si>
  <si>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</si>
  <si>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</si>
  <si>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</si>
  <si>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</si>
  <si>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</si>
  <si>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</si>
  <si>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</si>
  <si>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</si>
  <si>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</si>
  <si>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</si>
  <si>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</si>
  <si>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</si>
  <si>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</si>
  <si>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</si>
  <si>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</si>
  <si>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</si>
  <si>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</si>
  <si>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</si>
  <si>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</si>
  <si>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</si>
  <si>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</si>
  <si>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</si>
  <si>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</si>
  <si>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</si>
  <si>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</si>
  <si>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</si>
  <si>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</si>
  <si>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</si>
  <si>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</si>
  <si>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</si>
  <si>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</si>
  <si>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</si>
  <si>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</si>
  <si>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</si>
  <si>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</si>
  <si>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</si>
  <si>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</si>
  <si>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</si>
  <si>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</si>
  <si>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</si>
  <si>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</si>
  <si>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</si>
  <si>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</si>
  <si>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</si>
  <si>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</si>
  <si>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</si>
  <si>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</si>
  <si>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</si>
  <si>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</si>
  <si>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</si>
  <si>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</si>
  <si>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</si>
  <si>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</si>
  <si>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</si>
  <si>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</si>
  <si>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</si>
  <si>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</si>
  <si>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</si>
  <si>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</si>
  <si>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</si>
  <si>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</si>
  <si>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</si>
  <si>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</si>
  <si>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</si>
  <si>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</si>
  <si>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</si>
  <si>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</si>
  <si>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</si>
  <si>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</si>
  <si>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</si>
  <si>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</si>
  <si>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</si>
  <si>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</si>
  <si>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</si>
  <si>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</si>
  <si>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</si>
  <si>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</si>
  <si>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</si>
  <si>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</si>
  <si>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</si>
  <si>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</si>
  <si>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</si>
  <si>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</si>
  <si>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</si>
  <si>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</si>
  <si>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</si>
  <si>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</si>
  <si>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</si>
  <si>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</si>
  <si>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</si>
  <si>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</si>
  <si>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</si>
  <si>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</si>
  <si>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</si>
  <si>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</si>
  <si>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</si>
  <si>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</si>
  <si>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</si>
  <si>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</si>
  <si>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</si>
  <si>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</si>
  <si>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</si>
  <si>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</si>
  <si>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</si>
  <si>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</si>
  <si>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</si>
  <si>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</si>
  <si>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</si>
  <si>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</si>
  <si>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</si>
  <si>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</si>
  <si>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</si>
  <si>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</si>
  <si>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</si>
  <si>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</si>
  <si>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</si>
  <si>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</si>
  <si>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</si>
  <si>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</si>
  <si>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</si>
  <si>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</si>
  <si>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</si>
  <si>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</si>
  <si>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</si>
  <si>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</si>
  <si>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</si>
  <si>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</si>
  <si>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</si>
  <si>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</si>
  <si>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</si>
  <si>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</si>
  <si>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</si>
  <si>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</si>
  <si>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</si>
  <si>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</si>
  <si>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</si>
  <si>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</si>
  <si>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</si>
  <si>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</si>
  <si>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</si>
  <si>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</si>
  <si>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</si>
  <si>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</si>
  <si>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</si>
  <si>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</si>
  <si>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</si>
  <si>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</si>
  <si>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</si>
  <si>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</si>
  <si>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</si>
  <si>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</si>
  <si>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</si>
  <si>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</si>
  <si>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</si>
  <si>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</si>
  <si>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</si>
  <si>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</si>
  <si>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</si>
  <si>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</si>
  <si>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</si>
  <si>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</si>
  <si>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</si>
  <si>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</si>
  <si>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</si>
  <si>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</si>
  <si>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</si>
  <si>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</si>
  <si>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</si>
  <si>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</si>
  <si>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</si>
  <si>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</si>
  <si>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</si>
  <si>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</si>
  <si>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</si>
  <si>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</si>
  <si>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</si>
  <si>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</si>
  <si>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</si>
  <si>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</si>
  <si>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</si>
  <si>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</si>
  <si>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</si>
  <si>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</si>
  <si>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</si>
  <si>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</si>
  <si>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</si>
  <si>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</si>
  <si>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</si>
  <si>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</si>
  <si>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</si>
  <si>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</si>
  <si>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</si>
  <si>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</si>
  <si>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</si>
  <si>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</si>
  <si>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</si>
  <si>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</si>
  <si>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</si>
  <si>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</si>
  <si>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</si>
  <si>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</si>
  <si>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</si>
  <si>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</si>
  <si>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</si>
  <si>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</si>
  <si>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</si>
  <si>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</si>
  <si>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</si>
  <si>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</si>
  <si>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</si>
  <si>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</si>
  <si>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</si>
  <si>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</si>
  <si>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</si>
  <si>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</si>
  <si>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</si>
  <si>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</si>
  <si>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</si>
  <si>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</si>
  <si>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</si>
  <si>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</si>
  <si>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</si>
  <si>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</si>
  <si>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</si>
  <si>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</si>
  <si>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</si>
  <si>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</si>
  <si>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</si>
  <si>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</si>
  <si>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</si>
  <si>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</si>
  <si>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</si>
  <si>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</si>
  <si>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</si>
  <si>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</si>
  <si>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</si>
  <si>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</si>
  <si>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</si>
  <si>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</si>
  <si>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</si>
  <si>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</si>
  <si>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</si>
  <si>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</si>
  <si>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</si>
  <si>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</si>
  <si>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</si>
  <si>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</si>
  <si>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</si>
  <si>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</si>
  <si>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</si>
  <si>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</si>
  <si>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</si>
  <si>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</si>
  <si>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</si>
  <si>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</si>
  <si>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</si>
  <si>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</si>
  <si>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</si>
  <si>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</si>
  <si>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</si>
  <si>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</si>
  <si>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</si>
  <si>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</si>
  <si>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</si>
  <si>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</si>
  <si>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</si>
  <si>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</si>
  <si>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</si>
  <si>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</si>
  <si>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</si>
  <si>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</si>
  <si>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</si>
  <si>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</si>
  <si>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</si>
  <si>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</si>
  <si>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</si>
  <si>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</si>
  <si>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</si>
  <si>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</si>
  <si>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</si>
  <si>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</si>
  <si>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</si>
  <si>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</si>
  <si>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</si>
  <si>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</si>
  <si>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</si>
  <si>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</si>
  <si>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</si>
  <si>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</si>
  <si>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</si>
  <si>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</si>
  <si>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</si>
  <si>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</si>
  <si>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</si>
  <si>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</si>
  <si>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</si>
  <si>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</si>
  <si>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</si>
  <si>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</si>
  <si>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</si>
  <si>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</si>
  <si>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</si>
  <si>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</si>
  <si>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</si>
  <si>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</si>
  <si>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</si>
  <si>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</si>
  <si>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</si>
  <si>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</si>
  <si>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</si>
  <si>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</si>
  <si>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</si>
  <si>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</si>
  <si>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</si>
  <si>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</si>
  <si>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</si>
  <si>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</si>
  <si>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</si>
  <si>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</si>
  <si>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</si>
  <si>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</si>
  <si>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</si>
  <si>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</si>
  <si>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</si>
  <si>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</si>
  <si>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</si>
  <si>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</si>
  <si>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</si>
  <si>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</si>
  <si>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</si>
  <si>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</si>
  <si>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</si>
  <si>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</si>
  <si>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</si>
  <si>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</si>
  <si>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</si>
  <si>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</si>
  <si>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</si>
  <si>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</si>
  <si>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</si>
  <si>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</si>
  <si>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</si>
  <si>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</si>
  <si>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</si>
  <si>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</si>
  <si>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</si>
  <si>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</si>
  <si>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</si>
  <si>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</si>
  <si>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</si>
  <si>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</si>
  <si>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</si>
  <si>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</si>
  <si>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</si>
  <si>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</si>
  <si>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</si>
  <si>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</si>
  <si>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</si>
  <si>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</si>
  <si>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</si>
  <si>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</si>
  <si>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</si>
  <si>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</si>
  <si>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</si>
  <si>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</si>
  <si>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</si>
  <si>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</si>
  <si>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</si>
  <si>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</si>
  <si>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</si>
  <si>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</si>
  <si>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</si>
  <si>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</si>
  <si>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</si>
  <si>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</si>
  <si>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</si>
  <si>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</si>
  <si>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</si>
  <si>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</si>
  <si>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</si>
  <si>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</si>
  <si>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</si>
  <si>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</si>
  <si>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</si>
  <si>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</si>
  <si>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</si>
  <si>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</si>
  <si>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</si>
  <si>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</si>
  <si>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</si>
  <si>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</si>
  <si>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</si>
  <si>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</si>
  <si>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</si>
  <si>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</si>
  <si>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</si>
  <si>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</si>
  <si>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</si>
  <si>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</si>
  <si>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</si>
  <si>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</si>
  <si>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</si>
  <si>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</si>
  <si>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</si>
  <si>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</si>
  <si>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</si>
  <si>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</si>
  <si>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</si>
  <si>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</si>
  <si>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</si>
  <si>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</si>
  <si>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</si>
  <si>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</si>
  <si>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</si>
  <si>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</si>
  <si>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</si>
  <si>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</si>
  <si>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</si>
  <si>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</si>
  <si>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</si>
  <si>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</si>
  <si>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</si>
  <si>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</si>
  <si>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</si>
  <si>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</si>
  <si>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</si>
  <si>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</si>
  <si>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</si>
  <si>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</si>
  <si>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</si>
  <si>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</si>
  <si>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</si>
  <si>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</si>
  <si>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</si>
  <si>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</si>
  <si>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</si>
  <si>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</si>
  <si>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</si>
  <si>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</si>
  <si>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</si>
  <si>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</si>
  <si>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</si>
  <si>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</si>
  <si>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</si>
  <si>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</si>
  <si>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</si>
  <si>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</si>
  <si>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</si>
  <si>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</si>
  <si>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</si>
  <si>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</si>
  <si>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</si>
  <si>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</si>
  <si>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</si>
  <si>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</si>
  <si>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</si>
  <si>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</si>
  <si>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</si>
  <si>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</si>
  <si>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</si>
  <si>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</si>
  <si>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</si>
  <si>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</si>
  <si>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</si>
  <si>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</si>
  <si>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</si>
  <si>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</si>
  <si>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</si>
  <si>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</si>
  <si>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</si>
  <si>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</si>
  <si>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</si>
  <si>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</si>
  <si>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</si>
  <si>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</si>
  <si>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</si>
  <si>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</si>
  <si>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</si>
  <si>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</si>
  <si>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</si>
  <si>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</si>
  <si>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</si>
  <si>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</si>
  <si>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</si>
  <si>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</si>
  <si>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</si>
  <si>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</si>
  <si>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</si>
  <si>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</si>
  <si>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</si>
  <si>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</si>
  <si>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</si>
  <si>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</si>
  <si>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</si>
  <si>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</si>
  <si>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</si>
  <si>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</si>
  <si>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</si>
  <si>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</si>
  <si>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</si>
  <si>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</si>
  <si>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</si>
  <si>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</si>
  <si>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</si>
  <si>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</si>
  <si>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</si>
  <si>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</si>
  <si>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</si>
  <si>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</si>
  <si>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</si>
  <si>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</si>
  <si>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</si>
  <si>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</si>
  <si>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</si>
  <si>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</si>
  <si>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</si>
  <si>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</si>
  <si>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</si>
  <si>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</si>
  <si>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</si>
  <si>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</si>
  <si>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</si>
  <si>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</si>
  <si>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</si>
  <si>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</si>
  <si>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</si>
  <si>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</si>
  <si>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</si>
  <si>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</si>
  <si>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</si>
  <si>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</si>
  <si>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</si>
  <si>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</si>
  <si>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</si>
  <si>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</si>
  <si>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</si>
  <si>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</si>
  <si>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</si>
  <si>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</si>
  <si>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</si>
  <si>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</si>
  <si>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</si>
  <si>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</si>
  <si>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</si>
  <si>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</si>
  <si>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</si>
  <si>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</si>
  <si>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</si>
  <si>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</si>
  <si>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</si>
  <si>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</si>
  <si>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</si>
  <si>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</si>
  <si>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</si>
  <si>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</si>
  <si>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</si>
  <si>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</si>
  <si>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</si>
  <si>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</si>
  <si>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</si>
  <si>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</si>
  <si>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</si>
  <si>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</si>
  <si>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</si>
  <si>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</si>
  <si>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</si>
  <si>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</si>
  <si>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</si>
  <si>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</si>
  <si>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</si>
  <si>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</si>
  <si>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</si>
  <si>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</si>
  <si>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</si>
  <si>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</si>
  <si>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</si>
  <si>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</si>
  <si>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</si>
  <si>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</si>
  <si>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</si>
  <si>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</si>
  <si>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</si>
  <si>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</si>
  <si>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</si>
  <si>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</si>
  <si>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</si>
  <si>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</si>
  <si>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</si>
  <si>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</si>
  <si>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</si>
  <si>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</si>
  <si>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</si>
  <si>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</si>
  <si>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</si>
  <si>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</si>
  <si>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</si>
  <si>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</si>
  <si>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</si>
  <si>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</si>
  <si>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</si>
  <si>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</si>
  <si>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</si>
  <si>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</si>
  <si>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</si>
  <si>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</si>
  <si>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</si>
  <si>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</si>
  <si>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</si>
  <si>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</si>
  <si>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</si>
  <si>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</si>
  <si>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</si>
  <si>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</si>
  <si>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</si>
  <si>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</si>
  <si>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</si>
  <si>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</si>
  <si>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</si>
  <si>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</si>
  <si>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</si>
  <si>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</si>
  <si>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</si>
  <si>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</si>
  <si>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</si>
  <si>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</si>
  <si>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</si>
  <si>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</si>
  <si>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</si>
  <si>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</si>
  <si>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</si>
  <si>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</si>
  <si>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</si>
  <si>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</si>
  <si>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</si>
  <si>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</si>
  <si>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</si>
  <si>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</si>
  <si>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</si>
  <si>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</si>
  <si>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</si>
  <si>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</si>
  <si>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</si>
  <si>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</si>
  <si>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</si>
  <si>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</si>
  <si>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</si>
  <si>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</si>
  <si>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</si>
  <si>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</si>
  <si>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</si>
  <si>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</si>
  <si>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</si>
  <si>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</si>
  <si>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</si>
  <si>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</si>
  <si>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</si>
  <si>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</si>
  <si>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</si>
  <si>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</si>
  <si>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</si>
  <si>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</si>
  <si>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</si>
  <si>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</si>
  <si>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</si>
  <si>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</si>
  <si>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</si>
  <si>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</si>
  <si>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</si>
  <si>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</si>
  <si>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</si>
  <si>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</si>
  <si>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</si>
  <si>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</si>
  <si>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</si>
  <si>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</si>
  <si>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</si>
  <si>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</si>
  <si>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</si>
  <si>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</si>
  <si>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</si>
  <si>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</si>
  <si>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</si>
  <si>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</si>
  <si>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</si>
  <si>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</si>
  <si>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</si>
  <si>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</si>
  <si>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</si>
  <si>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</si>
  <si>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</si>
  <si>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</si>
  <si>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</si>
  <si>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</si>
  <si>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</si>
  <si>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</si>
  <si>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</si>
  <si>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</si>
  <si>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</si>
  <si>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</si>
  <si>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</si>
  <si>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</si>
  <si>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</si>
  <si>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</si>
  <si>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</si>
  <si>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</si>
  <si>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</si>
  <si>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</si>
  <si>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</si>
  <si>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</si>
  <si>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</si>
  <si>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</si>
  <si>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</si>
  <si>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</si>
  <si>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</si>
  <si>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</si>
  <si>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</si>
  <si>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</si>
  <si>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</si>
  <si>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</si>
  <si>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</si>
  <si>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</si>
  <si>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</si>
  <si>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</si>
  <si>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</si>
  <si>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</si>
  <si>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</si>
  <si>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</si>
  <si>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</si>
  <si>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</si>
  <si>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</si>
  <si>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</si>
  <si>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</si>
  <si>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</si>
  <si>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</si>
  <si>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</si>
  <si>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</si>
  <si>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</si>
  <si>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</si>
  <si>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</si>
  <si>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</si>
  <si>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</si>
  <si>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</si>
  <si>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</si>
  <si>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</si>
  <si>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</si>
  <si>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</si>
  <si>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</si>
  <si>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</si>
  <si>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</si>
  <si>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</si>
  <si>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</si>
  <si>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</si>
  <si>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</si>
  <si>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</si>
  <si>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</si>
  <si>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</si>
  <si>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</si>
  <si>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</si>
  <si>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</si>
  <si>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</si>
  <si>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</si>
  <si>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</si>
  <si>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</si>
  <si>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</si>
  <si>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</si>
  <si>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</si>
  <si>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</si>
  <si>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</si>
  <si>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</si>
  <si>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</si>
  <si>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</si>
  <si>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</si>
  <si>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</si>
  <si>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</si>
  <si>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</si>
  <si>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</si>
  <si>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</si>
  <si>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</si>
  <si>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</si>
  <si>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</si>
  <si>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</si>
  <si>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</si>
  <si>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</si>
  <si>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</si>
  <si>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</si>
  <si>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</si>
  <si>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</si>
  <si>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</si>
  <si>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</si>
  <si>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</si>
  <si>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</si>
  <si>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</si>
  <si>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</si>
  <si>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</si>
  <si>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</si>
  <si>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</si>
  <si>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</si>
  <si>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</si>
  <si>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</si>
  <si>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</si>
  <si>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</si>
  <si>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</si>
  <si>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</si>
  <si>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</si>
  <si>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</si>
  <si>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</si>
  <si>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</si>
  <si>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</si>
  <si>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</si>
  <si>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</si>
  <si>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</si>
  <si>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</si>
  <si>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</si>
  <si>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</si>
  <si>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</si>
  <si>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</si>
  <si>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</si>
  <si>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</si>
  <si>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</si>
  <si>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</si>
  <si>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</si>
  <si>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</si>
  <si>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</si>
  <si>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</si>
  <si>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</si>
  <si>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</si>
  <si>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</si>
  <si>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</si>
  <si>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</si>
  <si>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</si>
  <si>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</si>
  <si>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</si>
  <si>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</si>
  <si>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</si>
  <si>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</si>
  <si>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</si>
  <si>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</si>
  <si>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</si>
  <si>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</si>
  <si>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</si>
  <si>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</si>
  <si>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</si>
  <si>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</si>
  <si>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</si>
  <si>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</si>
  <si>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</si>
  <si>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</si>
  <si>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</si>
  <si>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</si>
  <si>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</si>
  <si>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</si>
  <si>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</si>
  <si>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</si>
  <si>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</si>
  <si>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</si>
  <si>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</si>
  <si>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</si>
  <si>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</si>
  <si>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</si>
  <si>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</si>
  <si>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</si>
  <si>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</si>
  <si>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</si>
  <si>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</si>
  <si>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</si>
  <si>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</si>
  <si>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</si>
  <si>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</si>
  <si>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</si>
  <si>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</si>
  <si>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</si>
  <si>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</si>
  <si>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</si>
  <si>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</si>
  <si>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</si>
  <si>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</si>
  <si>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</si>
  <si>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</si>
  <si>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</si>
  <si>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</si>
  <si>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</si>
  <si>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</si>
  <si>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</si>
  <si>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</si>
  <si>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</si>
  <si>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</si>
  <si>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</si>
  <si>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</si>
  <si>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</si>
  <si>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</si>
  <si>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</si>
  <si>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</si>
  <si>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</si>
  <si>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</si>
  <si>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</si>
  <si>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</si>
  <si>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</si>
  <si>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</si>
  <si>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</si>
  <si>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</si>
  <si>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</si>
  <si>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</si>
  <si>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</si>
  <si>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</si>
  <si>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</si>
  <si>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</si>
  <si>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</si>
  <si>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</si>
  <si>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</si>
  <si>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</si>
  <si>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</si>
  <si>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</si>
  <si>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</si>
  <si>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</si>
  <si>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</si>
  <si>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</si>
  <si>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</si>
  <si>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</si>
  <si>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</si>
  <si>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</si>
  <si>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</si>
  <si>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</si>
  <si>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</si>
  <si>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</si>
  <si>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</si>
  <si>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</si>
  <si>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</si>
  <si>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</si>
  <si>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</si>
  <si>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</si>
  <si>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</si>
  <si>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</si>
  <si>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</si>
  <si>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</si>
  <si>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</si>
  <si>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</si>
  <si>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</si>
  <si>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</si>
  <si>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</si>
  <si>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</si>
  <si>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</si>
  <si>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</si>
  <si>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</si>
  <si>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</si>
  <si>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</si>
  <si>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</si>
  <si>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</si>
  <si>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</si>
  <si>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</si>
  <si>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</si>
  <si>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</si>
  <si>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</si>
  <si>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</si>
  <si>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</si>
  <si>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</si>
  <si>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</si>
  <si>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</si>
  <si>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</si>
  <si>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</si>
  <si>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</si>
  <si>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</si>
  <si>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</si>
  <si>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</si>
  <si>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</si>
  <si>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</si>
  <si>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</si>
  <si>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</si>
  <si>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</si>
  <si>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</si>
  <si>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</si>
  <si>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</si>
  <si>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</si>
  <si>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</si>
  <si>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</si>
  <si>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</si>
  <si>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</si>
  <si>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</si>
  <si>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</si>
  <si>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</si>
  <si>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</si>
  <si>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</si>
  <si>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</si>
  <si>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</si>
  <si>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</si>
  <si>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</si>
  <si>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</si>
  <si>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</si>
  <si>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</si>
  <si>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</si>
  <si>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</si>
  <si>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</si>
  <si>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</si>
  <si>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</si>
  <si>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</si>
  <si>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</si>
  <si>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</si>
  <si>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</si>
  <si>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</si>
  <si>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</si>
  <si>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</si>
  <si>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</si>
  <si>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</si>
  <si>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</si>
  <si>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</si>
  <si>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</si>
  <si>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</si>
  <si>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</si>
  <si>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</si>
  <si>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</si>
  <si>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</si>
  <si>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</si>
  <si>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</si>
  <si>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</si>
  <si>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</si>
  <si>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</si>
  <si>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</si>
  <si>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</si>
  <si>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</si>
  <si>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</si>
  <si>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</si>
  <si>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</si>
  <si>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</si>
  <si>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</si>
  <si>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</si>
  <si>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</si>
  <si>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</si>
  <si>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</si>
  <si>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</si>
  <si>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</si>
  <si>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</si>
  <si>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</si>
  <si>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</si>
  <si>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</si>
  <si>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</si>
  <si>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</si>
  <si>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</si>
  <si>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</si>
  <si>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</si>
  <si>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</si>
  <si>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</si>
  <si>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</si>
  <si>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</si>
  <si>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</si>
  <si>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</si>
  <si>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</si>
  <si>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</si>
  <si>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</si>
  <si>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</si>
  <si>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</si>
  <si>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</si>
  <si>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</si>
  <si>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</si>
  <si>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</si>
  <si>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</si>
  <si>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</si>
  <si>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</si>
  <si>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</si>
  <si>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</si>
  <si>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</si>
  <si>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</si>
  <si>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</si>
  <si>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</si>
  <si>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</si>
  <si>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</si>
  <si>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</si>
  <si>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</si>
  <si>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</si>
  <si>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</si>
  <si>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</si>
  <si>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</si>
  <si>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</si>
  <si>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</si>
  <si>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</si>
  <si>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</si>
  <si>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</si>
  <si>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</si>
  <si>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</si>
  <si>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</si>
  <si>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</si>
  <si>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</si>
  <si>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</si>
  <si>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</si>
  <si>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</si>
  <si>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</si>
  <si>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</si>
  <si>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</si>
  <si>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</si>
  <si>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</si>
  <si>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</si>
  <si>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</si>
  <si>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</si>
  <si>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</si>
  <si>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</si>
  <si>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</si>
  <si>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</si>
  <si>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</si>
  <si>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</si>
  <si>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</si>
  <si>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</si>
  <si>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</si>
  <si>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</si>
  <si>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</si>
  <si>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</si>
  <si>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</si>
  <si>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</si>
  <si>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</si>
  <si>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</si>
  <si>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</si>
  <si>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</si>
  <si>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</si>
  <si>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</si>
  <si>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</si>
  <si>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</si>
  <si>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</si>
  <si>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</si>
  <si>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</si>
  <si>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</si>
  <si>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</si>
  <si>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</si>
  <si>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</si>
  <si>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</si>
  <si>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</si>
  <si>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</si>
  <si>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</si>
  <si>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</si>
  <si>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</si>
  <si>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</si>
  <si>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</si>
  <si>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</si>
  <si>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</si>
  <si>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</si>
  <si>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</si>
  <si>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</si>
  <si>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</si>
  <si>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</si>
  <si>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</si>
  <si>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</si>
  <si>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</si>
  <si>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</si>
  <si>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</si>
  <si>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</si>
  <si>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</si>
  <si>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</si>
  <si>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</si>
  <si>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</si>
  <si>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</si>
  <si>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</si>
  <si>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</si>
  <si>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</si>
  <si>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</si>
  <si>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</si>
  <si>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</si>
  <si>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</si>
  <si>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</si>
  <si>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</si>
  <si>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</si>
  <si>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</si>
  <si>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</si>
  <si>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</si>
  <si>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</si>
  <si>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</si>
  <si>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</si>
  <si>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</si>
  <si>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</si>
  <si>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</si>
  <si>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</si>
  <si>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</si>
  <si>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</si>
  <si>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</si>
  <si>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</si>
  <si>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</si>
  <si>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</si>
  <si>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</si>
  <si>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</si>
  <si>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</si>
  <si>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</si>
  <si>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</si>
  <si>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</si>
  <si>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</si>
  <si>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</si>
  <si>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</si>
  <si>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</si>
  <si>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</si>
  <si>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</si>
  <si>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</si>
  <si>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</si>
  <si>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</si>
  <si>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</si>
  <si>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</si>
  <si>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</si>
  <si>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</si>
  <si>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</si>
  <si>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</si>
  <si>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</si>
  <si>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</si>
  <si>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</si>
  <si>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</si>
  <si>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</si>
  <si>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</si>
  <si>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</si>
  <si>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</si>
  <si>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</si>
  <si>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</si>
  <si>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</si>
  <si>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</si>
  <si>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</si>
  <si>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</si>
  <si>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</si>
  <si>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</si>
  <si>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</si>
  <si>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</si>
  <si>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</si>
  <si>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</si>
  <si>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</si>
  <si>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</si>
  <si>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</si>
  <si>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</si>
  <si>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</si>
  <si>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</si>
  <si>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</si>
  <si>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</si>
  <si>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</si>
  <si>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</si>
  <si>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</si>
  <si>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</si>
  <si>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</si>
  <si>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</si>
  <si>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</si>
  <si>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</si>
  <si>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</si>
  <si>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</si>
  <si>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</si>
  <si>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</si>
  <si>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</si>
  <si>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</si>
  <si>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</si>
  <si>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</si>
  <si>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</si>
  <si>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</si>
  <si>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</si>
  <si>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</si>
  <si>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</si>
  <si>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</si>
  <si>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</si>
  <si>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</si>
  <si>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</si>
  <si>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</si>
  <si>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</si>
  <si>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</si>
  <si>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</si>
  <si>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</si>
  <si>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</si>
  <si>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</si>
  <si>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</si>
  <si>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</si>
  <si>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</si>
  <si>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</si>
  <si>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</si>
  <si>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</si>
  <si>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</si>
  <si>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</si>
  <si>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</si>
  <si>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</si>
  <si>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</si>
  <si>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</si>
  <si>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</si>
  <si>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</si>
  <si>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</si>
  <si>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</si>
  <si>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</si>
  <si>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</si>
  <si>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</si>
  <si>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</si>
  <si>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</si>
  <si>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</si>
  <si>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</si>
  <si>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</si>
  <si>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</si>
  <si>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</si>
  <si>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</si>
  <si>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</si>
  <si>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</si>
  <si>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</si>
  <si>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</si>
  <si>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</si>
  <si>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</si>
  <si>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</si>
  <si>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</si>
  <si>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</si>
  <si>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</si>
  <si>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</si>
  <si>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</si>
  <si>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</si>
  <si>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</si>
  <si>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</si>
  <si>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</si>
  <si>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</si>
  <si>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</si>
  <si>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</si>
  <si>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</si>
  <si>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</si>
  <si>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</si>
  <si>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</si>
  <si>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</si>
  <si>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</si>
  <si>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</si>
  <si>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</si>
  <si>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</si>
  <si>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</si>
  <si>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</si>
  <si>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</si>
  <si>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</si>
  <si>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</si>
  <si>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</si>
  <si>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</si>
  <si>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</si>
  <si>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</si>
  <si>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</si>
  <si>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</si>
  <si>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</si>
  <si>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</si>
  <si>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</si>
  <si>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</si>
  <si>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</si>
  <si>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</si>
  <si>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</si>
  <si>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</si>
  <si>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</si>
  <si>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</si>
  <si>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</si>
  <si>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</si>
  <si>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</si>
  <si>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</si>
  <si>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</si>
  <si>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</si>
  <si>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</si>
  <si>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</si>
  <si>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</si>
  <si>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</si>
  <si>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</si>
  <si>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</si>
  <si>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</si>
  <si>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</si>
  <si>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</si>
  <si>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</si>
  <si>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</si>
  <si>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</si>
  <si>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</si>
  <si>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</si>
  <si>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</si>
  <si>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</si>
  <si>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</si>
  <si>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</si>
  <si>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</si>
  <si>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</si>
  <si>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</si>
  <si>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</si>
  <si>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</si>
  <si>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</si>
  <si>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</si>
  <si>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</si>
  <si>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</si>
  <si>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</si>
  <si>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</si>
  <si>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</si>
  <si>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</si>
  <si>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</si>
  <si>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</si>
  <si>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</si>
  <si>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</si>
  <si>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</si>
  <si>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</si>
  <si>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</si>
  <si>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</si>
  <si>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</si>
  <si>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</si>
  <si>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</si>
  <si>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</si>
  <si>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</si>
  <si>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</si>
  <si>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</si>
  <si>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</si>
  <si>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</si>
  <si>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</si>
  <si>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</si>
  <si>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</si>
  <si>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</si>
  <si>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</si>
  <si>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</si>
  <si>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</si>
  <si>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</si>
  <si>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</si>
  <si>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</si>
  <si>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</si>
  <si>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</si>
  <si>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</si>
  <si>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</si>
  <si>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</si>
  <si>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</si>
  <si>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</si>
  <si>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</si>
  <si>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</si>
  <si>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</si>
  <si>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</si>
  <si>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</si>
  <si>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</si>
  <si>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</si>
  <si>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</si>
  <si>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</si>
  <si>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</si>
  <si>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</si>
  <si>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</si>
  <si>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</si>
  <si>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</si>
  <si>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</si>
  <si>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</si>
  <si>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</si>
  <si>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</si>
  <si>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</si>
  <si>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</si>
  <si>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</si>
  <si>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</si>
  <si>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</si>
  <si>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</si>
  <si>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</si>
  <si>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</si>
  <si>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</si>
  <si>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</si>
  <si>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</si>
  <si>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</si>
  <si>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</si>
  <si>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</si>
  <si>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</si>
  <si>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</si>
  <si>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</si>
  <si>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</si>
  <si>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</si>
  <si>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</si>
  <si>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</si>
  <si>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</si>
  <si>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</si>
  <si>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</si>
  <si>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</si>
  <si>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</si>
  <si>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</si>
  <si>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</si>
  <si>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</si>
  <si>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</si>
  <si>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</si>
  <si>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</si>
  <si>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</si>
  <si>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</si>
  <si>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</si>
  <si>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</si>
  <si>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</si>
  <si>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</si>
  <si>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</si>
  <si>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</si>
  <si>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</si>
  <si>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</si>
  <si>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</si>
  <si>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</si>
  <si>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</si>
  <si>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</si>
  <si>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</si>
  <si>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</si>
  <si>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</si>
  <si>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</si>
  <si>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</si>
  <si>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</si>
  <si>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</si>
  <si>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</si>
  <si>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</si>
  <si>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</si>
  <si>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</si>
  <si>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</si>
  <si>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</si>
  <si>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</si>
  <si>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</si>
  <si>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</si>
  <si>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</si>
  <si>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</si>
  <si>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</si>
  <si>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</si>
  <si>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</si>
  <si>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</si>
  <si>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</si>
  <si>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</si>
  <si>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</si>
  <si>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</si>
  <si>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</si>
  <si>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</si>
  <si>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</si>
  <si>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</si>
  <si>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</si>
  <si>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</si>
  <si>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</si>
  <si>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</si>
  <si>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</si>
  <si>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</si>
  <si>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</si>
  <si>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</si>
  <si>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</si>
  <si>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</si>
  <si>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</si>
  <si>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</si>
  <si>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</si>
  <si>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</si>
  <si>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</si>
  <si>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</si>
  <si>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</si>
  <si>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</si>
  <si>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</si>
  <si>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</si>
  <si>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</si>
  <si>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</si>
  <si>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</si>
  <si>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</si>
  <si>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</si>
  <si>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</si>
  <si>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</si>
  <si>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</si>
  <si>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</si>
  <si>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</si>
  <si>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</si>
  <si>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</si>
  <si>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</si>
  <si>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</si>
  <si>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</si>
  <si>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</si>
  <si>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</si>
  <si>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</si>
  <si>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</si>
  <si>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</si>
  <si>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</si>
  <si>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</si>
  <si>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</si>
  <si>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</si>
  <si>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</si>
  <si>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</si>
  <si>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</si>
  <si>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</si>
  <si>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</si>
  <si>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</si>
  <si>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</si>
  <si>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</si>
  <si>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</si>
  <si>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</si>
  <si>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</si>
  <si>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</si>
  <si>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</si>
  <si>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</si>
  <si>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</si>
  <si>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</si>
  <si>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</si>
  <si>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</si>
  <si>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</si>
  <si>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</si>
  <si>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</si>
  <si>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</si>
  <si>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</si>
  <si>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</si>
  <si>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</si>
  <si>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</si>
  <si>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</si>
  <si>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</si>
  <si>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</si>
  <si>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</si>
  <si>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</si>
  <si>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</si>
  <si>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</si>
  <si>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</si>
  <si>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</si>
  <si>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</si>
  <si>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</si>
  <si>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</si>
  <si>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</si>
  <si>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</si>
  <si>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</si>
  <si>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</si>
  <si>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</si>
  <si>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</si>
  <si>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</si>
  <si>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</si>
  <si>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</si>
  <si>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</si>
  <si>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</si>
  <si>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</si>
  <si>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</si>
  <si>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</si>
  <si>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</si>
  <si>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</si>
  <si>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</si>
  <si>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</si>
  <si>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</si>
  <si>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</si>
  <si>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</si>
  <si>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</si>
  <si>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</si>
  <si>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</si>
  <si>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</si>
  <si>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</si>
  <si>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</si>
  <si>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</si>
  <si>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</si>
  <si>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</si>
  <si>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</si>
  <si>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</si>
  <si>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</si>
  <si>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</si>
  <si>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</si>
  <si>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</si>
  <si>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</si>
  <si>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</si>
  <si>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</si>
  <si>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</si>
  <si>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</si>
  <si>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</si>
  <si>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</si>
  <si>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</si>
  <si>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</si>
  <si>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</si>
  <si>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</si>
  <si>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</si>
  <si>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</si>
  <si>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</si>
  <si>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</si>
  <si>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</si>
  <si>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</si>
  <si>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</si>
  <si>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</si>
  <si>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</si>
  <si>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</si>
  <si>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</si>
  <si>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</si>
  <si>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</si>
  <si>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</si>
  <si>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</si>
  <si>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</si>
  <si>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</si>
  <si>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</si>
  <si>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</si>
  <si>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</si>
  <si>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</si>
  <si>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</si>
  <si>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</si>
  <si>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</si>
  <si>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</si>
  <si>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</si>
  <si>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</si>
  <si>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</si>
  <si>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</si>
  <si>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</si>
  <si>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</si>
  <si>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</si>
  <si>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</si>
  <si>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</si>
  <si>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</si>
  <si>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</si>
  <si>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</si>
  <si>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</si>
  <si>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</si>
  <si>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</si>
  <si>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</si>
  <si>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</si>
  <si>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</si>
  <si>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</si>
  <si>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</si>
  <si>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</si>
  <si>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</si>
  <si>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</si>
  <si>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</si>
  <si>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</si>
  <si>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</si>
  <si>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</si>
  <si>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</si>
  <si>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</si>
  <si>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</si>
  <si>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</si>
  <si>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</si>
  <si>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</si>
  <si>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</si>
  <si>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</si>
  <si>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</si>
  <si>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</si>
  <si>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</si>
  <si>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</si>
  <si>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</si>
  <si>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</si>
  <si>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</si>
  <si>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</si>
  <si>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</si>
  <si>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</si>
  <si>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</si>
  <si>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</si>
  <si>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</si>
  <si>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</si>
  <si>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</si>
  <si>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</si>
  <si>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</si>
  <si>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</si>
  <si>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</si>
  <si>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</si>
  <si>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</si>
  <si>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</si>
  <si>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</si>
  <si>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</si>
  <si>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</si>
  <si>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</si>
  <si>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</si>
  <si>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</si>
  <si>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</si>
  <si>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</si>
  <si>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</si>
  <si>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</si>
  <si>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</si>
  <si>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</si>
  <si>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</si>
  <si>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</si>
  <si>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</si>
  <si>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</si>
  <si>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</si>
  <si>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</si>
  <si>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</si>
  <si>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</si>
  <si>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</si>
  <si>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</si>
  <si>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</si>
  <si>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</si>
  <si>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</si>
  <si>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</si>
  <si>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</si>
  <si>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</si>
  <si>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</si>
  <si>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</si>
  <si>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</si>
  <si>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</si>
  <si>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</si>
  <si>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</si>
  <si>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</si>
  <si>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</si>
  <si>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</si>
  <si>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</si>
  <si>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</si>
  <si>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</si>
  <si>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</si>
  <si>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</si>
  <si>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</si>
  <si>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</si>
  <si>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</si>
  <si>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</si>
  <si>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</si>
  <si>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</si>
  <si>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</si>
  <si>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</si>
  <si>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</si>
  <si>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</si>
  <si>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</si>
  <si>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</si>
  <si>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</si>
  <si>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</si>
  <si>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</si>
  <si>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</si>
  <si>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</si>
  <si>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</si>
  <si>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</si>
  <si>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</si>
  <si>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</si>
  <si>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</si>
  <si>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</si>
  <si>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</si>
  <si>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</si>
  <si>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</si>
  <si>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</si>
  <si>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</si>
  <si>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</si>
  <si>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</si>
  <si>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</si>
  <si>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</si>
  <si>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</si>
  <si>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</si>
  <si>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</si>
  <si>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</si>
  <si>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</si>
  <si>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</si>
  <si>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</si>
  <si>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</si>
  <si>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</si>
  <si>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</si>
  <si>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</si>
  <si>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</si>
  <si>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</si>
  <si>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</si>
  <si>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</si>
  <si>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</si>
  <si>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</si>
  <si>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</si>
  <si>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</si>
  <si>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</si>
  <si>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</si>
  <si>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</si>
  <si>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</si>
  <si>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</si>
  <si>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</si>
  <si>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</si>
  <si>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</si>
  <si>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</si>
  <si>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</si>
  <si>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</si>
  <si>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</si>
  <si>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</si>
  <si>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</si>
  <si>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</si>
  <si>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</si>
  <si>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</si>
  <si>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</si>
  <si>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</si>
  <si>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</si>
  <si>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</si>
  <si>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</si>
  <si>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</si>
  <si>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</si>
  <si>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</si>
  <si>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</si>
  <si>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</si>
  <si>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</si>
  <si>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</si>
  <si>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</si>
  <si>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</si>
  <si>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</si>
  <si>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</si>
  <si>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</si>
  <si>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</si>
  <si>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</si>
  <si>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</si>
  <si>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</si>
  <si>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</si>
  <si>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</si>
  <si>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</si>
  <si>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</si>
  <si>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</si>
  <si>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</si>
  <si>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</si>
  <si>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</si>
  <si>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</si>
  <si>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</si>
  <si>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</si>
  <si>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</si>
  <si>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</si>
  <si>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</si>
  <si>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</si>
  <si>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</si>
  <si>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</si>
  <si>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</si>
  <si>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</si>
  <si>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</si>
  <si>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</si>
  <si>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</si>
  <si>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</si>
  <si>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</si>
  <si>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</si>
  <si>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</si>
  <si>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</si>
  <si>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</si>
  <si>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</si>
  <si>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</si>
  <si>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</si>
  <si>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</si>
  <si>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</si>
  <si>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</si>
  <si>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</si>
  <si>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</si>
  <si>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</si>
  <si>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</si>
  <si>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</si>
  <si>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</si>
  <si>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</si>
  <si>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</si>
  <si>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</si>
  <si>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</si>
  <si>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</si>
  <si>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</si>
  <si>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</si>
  <si>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</si>
  <si>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</si>
  <si>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</si>
  <si>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</si>
  <si>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</si>
  <si>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</si>
  <si>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</si>
  <si>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</si>
  <si>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</si>
  <si>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</si>
  <si>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</si>
  <si>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</si>
  <si>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</si>
  <si>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</si>
  <si>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</si>
  <si>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</si>
  <si>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</si>
  <si>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</si>
  <si>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</si>
  <si>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</si>
  <si>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</si>
  <si>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</si>
  <si>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</si>
  <si>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</si>
  <si>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</si>
  <si>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</si>
  <si>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</si>
  <si>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</si>
  <si>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</si>
  <si>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</si>
  <si>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</si>
  <si>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</si>
  <si>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</si>
  <si>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</si>
  <si>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</si>
  <si>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</si>
  <si>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</si>
  <si>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</si>
  <si>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</si>
  <si>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</si>
  <si>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</si>
  <si>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</si>
  <si>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</si>
  <si>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</si>
  <si>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</si>
  <si>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</si>
  <si>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</si>
  <si>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</si>
  <si>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</si>
  <si>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</si>
  <si>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</si>
  <si>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</si>
  <si>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</si>
  <si>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</si>
  <si>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</si>
  <si>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</si>
  <si>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</si>
  <si>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</si>
  <si>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</si>
  <si>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</si>
  <si>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</si>
  <si>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</si>
  <si>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</si>
  <si>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</si>
  <si>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</si>
  <si>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</si>
  <si>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</si>
  <si>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</si>
  <si>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</si>
  <si>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</si>
  <si>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</si>
  <si>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</si>
  <si>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</si>
  <si>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</si>
  <si>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</si>
  <si>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</si>
  <si>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</si>
  <si>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</si>
  <si>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</si>
  <si>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</si>
  <si>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</si>
  <si>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</si>
  <si>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</si>
  <si>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</si>
  <si>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</si>
  <si>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</si>
  <si>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</si>
  <si>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</si>
  <si>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</si>
  <si>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</si>
  <si>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</si>
  <si>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</si>
  <si>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</si>
  <si>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</si>
  <si>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</si>
  <si>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</si>
  <si>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</si>
  <si>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</si>
  <si>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</si>
  <si>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</si>
  <si>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</si>
  <si>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</si>
  <si>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</si>
  <si>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</si>
  <si>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</si>
  <si>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</si>
  <si>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</si>
  <si>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</si>
  <si>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</si>
  <si>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</si>
  <si>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</si>
  <si>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</si>
  <si>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</si>
  <si>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</si>
  <si>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</si>
  <si>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</si>
  <si>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</si>
  <si>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</si>
  <si>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</si>
  <si>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</si>
  <si>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</si>
  <si>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</si>
  <si>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</si>
  <si>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</si>
  <si>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</si>
  <si>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</si>
  <si>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</si>
  <si>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</si>
  <si>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</si>
  <si>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</si>
  <si>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</si>
  <si>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</si>
  <si>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</si>
  <si>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</si>
  <si>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</si>
  <si>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</si>
  <si>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</si>
  <si>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</si>
  <si>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</si>
  <si>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</si>
  <si>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</si>
  <si>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</si>
  <si>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</si>
  <si>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</si>
  <si>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</si>
  <si>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</si>
  <si>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</si>
  <si>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</si>
  <si>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</si>
  <si>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</si>
  <si>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</si>
  <si>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</si>
  <si>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</si>
  <si>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</si>
  <si>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</si>
  <si>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</si>
  <si>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</si>
  <si>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</si>
  <si>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</si>
  <si>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</si>
  <si>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</si>
  <si>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</si>
  <si>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</si>
  <si>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</si>
  <si>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</si>
  <si>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</si>
  <si>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</si>
  <si>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</si>
  <si>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</si>
  <si>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</si>
  <si>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</si>
  <si>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</si>
  <si>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</si>
  <si>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</si>
  <si>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</si>
  <si>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</si>
  <si>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</si>
  <si>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</si>
  <si>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</si>
  <si>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</si>
  <si>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</si>
  <si>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</si>
  <si>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</si>
  <si>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</si>
  <si>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</si>
  <si>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</si>
  <si>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</si>
  <si>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</si>
  <si>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</si>
  <si>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</si>
  <si>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</si>
  <si>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</si>
  <si>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</si>
  <si>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</si>
  <si>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</si>
  <si>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</si>
  <si>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</si>
  <si>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</si>
  <si>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</si>
  <si>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</si>
  <si>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</si>
  <si>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</si>
  <si>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</si>
  <si>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</si>
  <si>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</si>
  <si>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</si>
  <si>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</si>
  <si>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</si>
  <si>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</si>
  <si>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</si>
  <si>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</si>
  <si>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</si>
  <si>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</si>
  <si>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</si>
  <si>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</si>
  <si>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</si>
  <si>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</si>
  <si>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</si>
  <si>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</si>
  <si>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</si>
  <si>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</si>
  <si>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</si>
  <si>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</si>
  <si>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</si>
  <si>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</si>
  <si>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</si>
  <si>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</si>
  <si>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</si>
  <si>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</si>
  <si>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</si>
  <si>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</si>
  <si>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</si>
  <si>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</si>
  <si>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</si>
  <si>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</si>
  <si>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</si>
  <si>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</si>
  <si>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</si>
  <si>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</si>
  <si>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</si>
  <si>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</si>
  <si>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</si>
  <si>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</si>
  <si>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</si>
  <si>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</si>
  <si>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</si>
  <si>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</si>
  <si>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</si>
  <si>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</si>
  <si>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</si>
  <si>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</si>
  <si>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</si>
  <si>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</si>
  <si>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</si>
  <si>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</si>
  <si>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</si>
  <si>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</si>
  <si>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</si>
  <si>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</si>
  <si>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</si>
  <si>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</si>
  <si>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</si>
  <si>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</si>
  <si>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</si>
  <si>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</si>
  <si>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</si>
  <si>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</si>
  <si>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</si>
  <si>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</si>
  <si>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</si>
  <si>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</si>
  <si>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</si>
  <si>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</si>
  <si>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</si>
  <si>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</si>
  <si>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</si>
  <si>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</si>
  <si>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</si>
  <si>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</si>
  <si>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</si>
  <si>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</si>
  <si>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</si>
  <si>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</si>
  <si>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</si>
  <si>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</si>
  <si>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</si>
  <si>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</si>
  <si>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</si>
  <si>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</si>
  <si>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</si>
  <si>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</si>
  <si>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</si>
  <si>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</si>
  <si>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</si>
  <si>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</si>
  <si>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</si>
  <si>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</si>
  <si>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</si>
  <si>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</si>
  <si>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</si>
  <si>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</si>
  <si>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</si>
  <si>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</si>
  <si>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</si>
  <si>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</si>
  <si>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</si>
  <si>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</si>
  <si>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</si>
  <si>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</si>
  <si>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</si>
  <si>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</si>
  <si>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</si>
  <si>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</si>
  <si>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</si>
  <si>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</si>
  <si>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</si>
  <si>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</si>
  <si>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</si>
  <si>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</si>
  <si>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</si>
  <si>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</si>
  <si>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</si>
  <si>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</si>
  <si>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</si>
  <si>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</si>
  <si>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</si>
  <si>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</si>
  <si>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</si>
  <si>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</si>
  <si>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</si>
  <si>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</si>
  <si>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</si>
  <si>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</si>
  <si>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</si>
  <si>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</si>
  <si>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</si>
  <si>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</si>
  <si>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</si>
  <si>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</si>
  <si>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</si>
  <si>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</si>
  <si>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</si>
  <si>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</si>
  <si>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</si>
  <si>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</si>
  <si>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</si>
  <si>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</si>
  <si>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</si>
  <si>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</si>
  <si>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</si>
  <si>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</si>
  <si>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</si>
  <si>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</si>
  <si>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</si>
  <si>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</si>
  <si>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</si>
  <si>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</si>
  <si>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</si>
  <si>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</si>
  <si>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</si>
  <si>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</si>
  <si>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</si>
  <si>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</si>
  <si>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</si>
  <si>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</si>
  <si>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</si>
  <si>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</si>
  <si>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</si>
  <si>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</si>
  <si>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</si>
  <si>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</si>
  <si>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</si>
  <si>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</si>
  <si>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</si>
  <si>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</si>
  <si>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</si>
  <si>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</si>
  <si>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</si>
  <si>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</si>
  <si>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</si>
  <si>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</si>
  <si>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</si>
  <si>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</si>
  <si>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</si>
  <si>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</si>
  <si>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</si>
  <si>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</si>
  <si>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</si>
  <si>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</si>
  <si>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</si>
  <si>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</si>
  <si>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</si>
  <si>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</si>
  <si>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</si>
  <si>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</si>
  <si>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</si>
  <si>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</si>
  <si>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</si>
  <si>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</si>
  <si>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</si>
  <si>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</si>
  <si>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</si>
  <si>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</si>
  <si>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</si>
  <si>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</si>
  <si>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</si>
  <si>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</si>
  <si>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</si>
  <si>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</si>
  <si>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</si>
  <si>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</si>
  <si>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</si>
  <si>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</si>
  <si>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</si>
  <si>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</si>
  <si>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</si>
  <si>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</si>
  <si>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</si>
  <si>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</si>
  <si>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</si>
  <si>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</si>
  <si>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</si>
  <si>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</si>
  <si>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</si>
  <si>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</si>
  <si>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</si>
  <si>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</si>
  <si>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</si>
  <si>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</si>
  <si>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</si>
  <si>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</si>
  <si>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</si>
  <si>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</si>
  <si>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</si>
  <si>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</si>
  <si>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</si>
  <si>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</si>
  <si>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</si>
  <si>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</si>
  <si>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</si>
  <si>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</si>
  <si>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</si>
  <si>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</si>
  <si>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</si>
  <si>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</si>
  <si>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</si>
  <si>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</si>
  <si>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</si>
  <si>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</si>
  <si>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</si>
  <si>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</si>
  <si>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</si>
  <si>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</si>
  <si>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</si>
  <si>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</si>
  <si>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</si>
  <si>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</si>
  <si>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</si>
  <si>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</si>
  <si>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</si>
  <si>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</si>
  <si>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</si>
  <si>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</si>
  <si>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</si>
  <si>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</si>
  <si>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</si>
  <si>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</si>
  <si>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</si>
  <si>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</si>
  <si>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</si>
  <si>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</si>
  <si>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</si>
  <si>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</si>
  <si>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</si>
  <si>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</si>
  <si>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</si>
  <si>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</si>
  <si>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</si>
  <si>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</si>
  <si>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</si>
  <si>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</si>
  <si>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</si>
  <si>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</si>
  <si>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</si>
  <si>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</si>
  <si>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</si>
  <si>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</si>
  <si>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</si>
  <si>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</si>
  <si>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</si>
  <si>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</si>
  <si>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</si>
  <si>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</si>
  <si>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</si>
  <si>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</si>
  <si>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</si>
  <si>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</si>
  <si>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</si>
  <si>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</si>
  <si>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</si>
  <si>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</si>
  <si>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</si>
  <si>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</si>
  <si>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</si>
  <si>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</si>
  <si>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</si>
  <si>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</si>
  <si>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</si>
  <si>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</si>
  <si>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</si>
  <si>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</si>
  <si>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</si>
  <si>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</si>
  <si>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</si>
  <si>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</si>
  <si>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</si>
  <si>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</si>
  <si>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</si>
  <si>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</si>
  <si>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</si>
  <si>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</si>
  <si>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</si>
  <si>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</si>
  <si>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</si>
  <si>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</si>
  <si>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</si>
  <si>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</si>
  <si>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</si>
  <si>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</si>
  <si>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</si>
  <si>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</si>
  <si>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</si>
  <si>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</si>
  <si>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</si>
  <si>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</si>
  <si>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</si>
  <si>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</si>
  <si>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</si>
  <si>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</si>
  <si>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</si>
  <si>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</si>
  <si>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</si>
  <si>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</si>
  <si>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</si>
  <si>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</si>
  <si>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</si>
  <si>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</si>
  <si>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</si>
  <si>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</si>
  <si>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</si>
  <si>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</si>
  <si>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</si>
  <si>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</si>
  <si>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</si>
  <si>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</si>
  <si>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</si>
  <si>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</si>
  <si>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</si>
  <si>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</si>
  <si>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</si>
  <si>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</si>
  <si>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</si>
  <si>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</si>
  <si>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</si>
  <si>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</si>
  <si>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</si>
  <si>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</si>
  <si>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</si>
  <si>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</si>
  <si>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</si>
  <si>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</si>
  <si>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</si>
  <si>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</si>
  <si>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</si>
  <si>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</si>
  <si>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</si>
  <si>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</si>
  <si>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</si>
  <si>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</si>
  <si>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</si>
  <si>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</si>
  <si>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</si>
  <si>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</si>
  <si>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</si>
  <si>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</si>
  <si>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</si>
  <si>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</si>
  <si>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</si>
  <si>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</si>
  <si>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</si>
  <si>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</si>
  <si>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</si>
  <si>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</si>
  <si>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</si>
  <si>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</si>
  <si>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</si>
  <si>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</si>
  <si>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</si>
  <si>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</si>
  <si>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</si>
  <si>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</si>
  <si>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</si>
  <si>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</si>
  <si>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</si>
  <si>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</si>
  <si>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</si>
  <si>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</si>
  <si>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</si>
  <si>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</si>
  <si>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</si>
  <si>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</si>
  <si>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</si>
  <si>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</si>
  <si>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</si>
  <si>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</si>
  <si>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</si>
  <si>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</si>
  <si>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</si>
  <si>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</si>
  <si>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</si>
  <si>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</si>
  <si>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</si>
  <si>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</si>
  <si>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</si>
  <si>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</si>
  <si>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</si>
  <si>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</si>
  <si>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</si>
  <si>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</si>
  <si>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</si>
  <si>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</si>
  <si>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</si>
  <si>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</si>
  <si>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</si>
  <si>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</si>
  <si>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</si>
  <si>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</si>
  <si>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</si>
  <si>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</si>
  <si>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</si>
  <si>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</si>
  <si>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</si>
  <si>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</si>
  <si>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</si>
  <si>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</si>
  <si>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</si>
  <si>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</si>
  <si>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</si>
  <si>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</si>
  <si>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</si>
  <si>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</si>
  <si>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</si>
  <si>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</si>
  <si>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</si>
  <si>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</si>
  <si>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</si>
  <si>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</si>
  <si>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</si>
  <si>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</si>
  <si>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</si>
  <si>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</si>
  <si>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</si>
  <si>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</si>
  <si>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</si>
  <si>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</si>
  <si>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</si>
  <si>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</si>
  <si>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</si>
  <si>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</si>
  <si>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</si>
  <si>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</si>
  <si>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</si>
  <si>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</si>
  <si>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</si>
  <si>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</si>
  <si>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</si>
  <si>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</si>
  <si>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</si>
  <si>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</si>
  <si>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</si>
  <si>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</si>
  <si>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</si>
  <si>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</si>
  <si>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</si>
  <si>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</si>
  <si>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</si>
  <si>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</si>
  <si>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</si>
  <si>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</si>
  <si>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</si>
  <si>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</si>
  <si>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</si>
  <si>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</si>
  <si>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</si>
  <si>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</si>
  <si>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</si>
  <si>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</si>
  <si>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</si>
  <si>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</si>
  <si>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</si>
  <si>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</si>
  <si>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</si>
  <si>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</si>
  <si>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</si>
  <si>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</si>
  <si>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</si>
  <si>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</si>
  <si>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</si>
  <si>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</si>
  <si>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</si>
  <si>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</si>
  <si>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</si>
  <si>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</si>
  <si>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</si>
  <si>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</si>
  <si>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</si>
  <si>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</si>
  <si>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</si>
  <si>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</si>
  <si>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</si>
  <si>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</si>
  <si>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</si>
  <si>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</si>
  <si>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</si>
  <si>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</si>
  <si>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</si>
  <si>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</si>
  <si>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</si>
  <si>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</si>
  <si>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</si>
  <si>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</si>
  <si>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</si>
  <si>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</si>
  <si>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</si>
  <si>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</si>
  <si>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</si>
  <si>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</si>
  <si>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</si>
  <si>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</si>
  <si>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</si>
  <si>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</si>
  <si>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</si>
  <si>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</si>
  <si>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</si>
  <si>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</si>
  <si>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</si>
  <si>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</si>
  <si>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</si>
  <si>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</si>
  <si>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</si>
  <si>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</si>
  <si>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</si>
  <si>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</si>
  <si>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</si>
  <si>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</si>
  <si>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</si>
  <si>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</si>
  <si>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</si>
  <si>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</si>
  <si>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</si>
  <si>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</si>
  <si>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</si>
  <si>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</si>
  <si>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</si>
  <si>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</si>
  <si>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</si>
  <si>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</si>
  <si>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</si>
  <si>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</si>
  <si>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</si>
  <si>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</si>
  <si>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</si>
  <si>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</si>
  <si>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</si>
  <si>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</si>
  <si>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</si>
  <si>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</si>
  <si>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</si>
  <si>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</si>
  <si>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</si>
  <si>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</si>
  <si>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</si>
  <si>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</si>
  <si>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</si>
  <si>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</si>
  <si>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</si>
  <si>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</si>
  <si>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</si>
  <si>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</si>
  <si>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</si>
  <si>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</si>
  <si>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</si>
  <si>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</si>
  <si>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</si>
  <si>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</si>
  <si>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</si>
  <si>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</si>
  <si>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</si>
  <si>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</si>
  <si>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</si>
  <si>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</si>
  <si>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</si>
  <si>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</si>
  <si>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</si>
  <si>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</si>
  <si>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</si>
  <si>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</si>
  <si>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</si>
  <si>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</si>
  <si>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</si>
  <si>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</si>
  <si>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</si>
  <si>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</si>
  <si>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</si>
  <si>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</si>
  <si>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</si>
  <si>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</si>
  <si>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</si>
  <si>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</si>
  <si>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</si>
  <si>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</si>
  <si>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</si>
  <si>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</si>
  <si>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</si>
  <si>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</si>
  <si>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</si>
  <si>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</si>
  <si>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</si>
  <si>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</si>
  <si>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</si>
  <si>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</si>
  <si>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</si>
  <si>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</si>
  <si>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</si>
  <si>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</si>
  <si>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</si>
  <si>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</si>
  <si>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</si>
  <si>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</si>
  <si>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</si>
  <si>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</si>
  <si>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</si>
  <si>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</si>
  <si>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</si>
  <si>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</si>
  <si>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</si>
  <si>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</si>
  <si>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</si>
  <si>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</si>
  <si>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</si>
  <si>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</si>
  <si>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</si>
  <si>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</si>
  <si>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</si>
  <si>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</si>
  <si>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</si>
  <si>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</si>
  <si>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</si>
  <si>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</si>
  <si>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</si>
  <si>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</si>
  <si>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</si>
  <si>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</si>
  <si>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</si>
  <si>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</si>
  <si>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</si>
  <si>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</si>
  <si>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</si>
  <si>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</si>
  <si>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</si>
  <si>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</si>
  <si>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</si>
  <si>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</si>
  <si>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</si>
  <si>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</si>
  <si>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</si>
  <si>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</si>
  <si>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</si>
  <si>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</si>
  <si>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</si>
  <si>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</si>
  <si>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</si>
  <si>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</si>
  <si>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</si>
  <si>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</si>
  <si>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</si>
  <si>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</si>
  <si>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</si>
  <si>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</si>
  <si>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</si>
  <si>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</si>
  <si>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</si>
  <si>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</si>
  <si>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</si>
  <si>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</si>
  <si>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</si>
  <si>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</si>
  <si>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</si>
  <si>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</si>
  <si>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</si>
  <si>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</si>
  <si>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</si>
  <si>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</si>
  <si>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</si>
  <si>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</si>
  <si>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</si>
  <si>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</si>
  <si>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</si>
  <si>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</si>
  <si>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</si>
  <si>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</si>
  <si>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</si>
  <si>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</si>
  <si>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</si>
  <si>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</si>
  <si>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</si>
  <si>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</si>
  <si>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</si>
  <si>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</si>
  <si>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</si>
  <si>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</si>
  <si>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</si>
  <si>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</si>
  <si>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</si>
  <si>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</si>
  <si>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</si>
  <si>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</si>
  <si>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</si>
  <si>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</si>
  <si>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</si>
  <si>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</si>
  <si>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</si>
  <si>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</si>
  <si>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</si>
  <si>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</si>
  <si>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</si>
  <si>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</si>
  <si>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</si>
  <si>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</si>
  <si>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</si>
  <si>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</si>
  <si>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</si>
  <si>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</si>
  <si>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</si>
  <si>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</si>
  <si>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</si>
  <si>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</si>
  <si>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</si>
  <si>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</si>
  <si>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</si>
  <si>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</si>
  <si>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</si>
  <si>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</si>
  <si>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</si>
  <si>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</si>
  <si>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</si>
  <si>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</si>
  <si>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</si>
  <si>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</si>
  <si>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</si>
  <si>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</si>
  <si>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</si>
  <si>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</si>
  <si>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</si>
  <si>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</si>
  <si>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</si>
  <si>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</si>
  <si>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</si>
  <si>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</si>
  <si>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</si>
  <si>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</si>
  <si>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</si>
  <si>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</si>
  <si>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</si>
  <si>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</si>
  <si>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</si>
  <si>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</si>
  <si>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</si>
  <si>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</si>
  <si>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</si>
  <si>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</si>
  <si>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</si>
  <si>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</si>
  <si>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</si>
  <si>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</si>
  <si>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</si>
  <si>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</si>
  <si>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</si>
  <si>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</si>
  <si>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</si>
  <si>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</si>
  <si>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</si>
  <si>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</si>
  <si>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</si>
  <si>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</si>
  <si>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</si>
  <si>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</si>
  <si>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</si>
  <si>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</si>
  <si>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</si>
  <si>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</si>
  <si>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</si>
  <si>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</si>
  <si>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</si>
  <si>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</si>
  <si>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</si>
  <si>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</si>
  <si>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</si>
  <si>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</si>
  <si>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</si>
  <si>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</si>
  <si>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</si>
  <si>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</si>
  <si>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</si>
  <si>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</si>
  <si>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</si>
  <si>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</si>
  <si>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</si>
  <si>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</si>
  <si>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</si>
  <si>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</si>
  <si>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</si>
  <si>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</si>
  <si>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</si>
  <si>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</si>
  <si>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</si>
  <si>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</si>
  <si>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</si>
  <si>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</si>
  <si>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</si>
  <si>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</si>
  <si>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</si>
  <si>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</si>
  <si>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</si>
  <si>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</si>
  <si>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</si>
  <si>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</si>
  <si>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</si>
  <si>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</si>
  <si>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</si>
  <si>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</si>
  <si>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</si>
  <si>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</si>
  <si>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</si>
  <si>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</si>
  <si>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</si>
  <si>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</si>
  <si>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</si>
  <si>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</si>
  <si>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</si>
  <si>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</si>
  <si>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</si>
  <si>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</si>
  <si>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</si>
  <si>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</si>
  <si>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</si>
  <si>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</si>
  <si>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</si>
  <si>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</si>
  <si>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</si>
  <si>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</si>
  <si>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</si>
  <si>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</si>
  <si>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</si>
  <si>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</si>
  <si>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</si>
  <si>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</si>
  <si>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</si>
  <si>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</si>
  <si>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</si>
  <si>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</si>
  <si>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</si>
  <si>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</si>
  <si>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</si>
  <si>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</si>
  <si>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</si>
  <si>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</si>
  <si>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</si>
  <si>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</si>
  <si>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</si>
  <si>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</si>
  <si>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</si>
  <si>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</si>
  <si>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</si>
  <si>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</si>
  <si>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</si>
  <si>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</si>
  <si>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</si>
  <si>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</si>
  <si>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</si>
  <si>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</si>
  <si>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</si>
  <si>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</si>
  <si>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</si>
  <si>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</si>
  <si>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</si>
  <si>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</si>
  <si>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</si>
  <si>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</si>
  <si>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</si>
  <si>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</si>
  <si>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</si>
  <si>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</si>
  <si>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</si>
  <si>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</si>
  <si>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</si>
  <si>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</si>
  <si>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</si>
  <si>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</si>
  <si>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</si>
  <si>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</si>
  <si>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</si>
  <si>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</si>
  <si>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</si>
  <si>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</si>
  <si>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</si>
  <si>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</si>
  <si>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</si>
  <si>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</si>
  <si>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</si>
  <si>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</si>
  <si>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</si>
  <si>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</si>
  <si>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</si>
  <si>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</si>
  <si>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</si>
  <si>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</si>
  <si>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</si>
  <si>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</si>
  <si>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</si>
  <si>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</si>
  <si>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</si>
  <si>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</si>
  <si>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</si>
  <si>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</si>
  <si>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</si>
  <si>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</si>
  <si>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</si>
  <si>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</si>
  <si>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</si>
  <si>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</si>
  <si>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</si>
  <si>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</si>
  <si>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</si>
  <si>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</si>
  <si>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</si>
  <si>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</si>
  <si>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</si>
  <si>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</si>
  <si>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</si>
  <si>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</si>
  <si>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</si>
  <si>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</si>
  <si>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</si>
  <si>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</si>
  <si>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</si>
  <si>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</si>
  <si>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</si>
  <si>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</si>
  <si>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</si>
  <si>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</si>
  <si>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</si>
  <si>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</si>
  <si>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</si>
  <si>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</si>
  <si>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</si>
  <si>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</si>
  <si>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</si>
  <si>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</si>
  <si>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</si>
  <si>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</si>
  <si>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</si>
  <si>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</si>
  <si>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</si>
  <si>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</si>
  <si>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</si>
  <si>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</si>
  <si>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</si>
  <si>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</si>
  <si>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</si>
  <si>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</si>
  <si>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</si>
  <si>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</si>
  <si>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</si>
  <si>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</si>
  <si>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</si>
  <si>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</si>
  <si>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</si>
  <si>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</si>
  <si>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</si>
  <si>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</si>
  <si>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</si>
  <si>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</si>
  <si>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</si>
  <si>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</si>
  <si>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</si>
  <si>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</si>
  <si>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</si>
  <si>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</si>
  <si>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</si>
  <si>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</si>
  <si>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</si>
  <si>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</si>
  <si>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</si>
  <si>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</si>
  <si>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</si>
  <si>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</si>
  <si>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</si>
  <si>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</si>
  <si>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</si>
  <si>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</si>
  <si>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</si>
  <si>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</si>
  <si>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</si>
  <si>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</si>
  <si>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</si>
  <si>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</si>
  <si>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</si>
  <si>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</si>
  <si>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</si>
  <si>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</si>
  <si>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</si>
  <si>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</si>
  <si>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</si>
  <si>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</si>
  <si>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</si>
  <si>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</si>
  <si>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</si>
  <si>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</si>
  <si>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</si>
  <si>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</si>
  <si>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</si>
  <si>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</si>
  <si>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</si>
  <si>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</si>
  <si>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</si>
  <si>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</si>
  <si>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</si>
  <si>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</si>
  <si>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</si>
  <si>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</si>
  <si>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</si>
  <si>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</si>
  <si>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</si>
  <si>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</si>
  <si>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</si>
  <si>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</si>
  <si>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</si>
  <si>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</si>
  <si>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</si>
  <si>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</si>
  <si>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</si>
  <si>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</si>
  <si>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</si>
  <si>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</si>
  <si>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</si>
  <si>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</si>
  <si>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</si>
  <si>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</si>
  <si>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</si>
  <si>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</si>
  <si>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</si>
  <si>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</si>
  <si>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</si>
  <si>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</si>
  <si>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</si>
  <si>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</si>
  <si>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</si>
  <si>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</si>
  <si>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</si>
  <si>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</si>
  <si>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</si>
  <si>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</si>
  <si>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</si>
  <si>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</si>
  <si>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</si>
  <si>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</si>
  <si>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</si>
  <si>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</si>
  <si>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</si>
  <si>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</si>
  <si>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</si>
  <si>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</si>
  <si>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</si>
  <si>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</si>
  <si>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</si>
  <si>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</si>
  <si>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</si>
  <si>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</si>
  <si>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</si>
  <si>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</si>
  <si>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</si>
  <si>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</si>
  <si>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</si>
  <si>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</si>
  <si>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</si>
  <si>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</si>
  <si>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</si>
  <si>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</si>
  <si>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</si>
  <si>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</si>
  <si>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</si>
  <si>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</si>
  <si>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</si>
  <si>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</si>
  <si>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</si>
  <si>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</si>
  <si>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</si>
  <si>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</si>
  <si>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</si>
  <si>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</si>
  <si>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</si>
  <si>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</si>
  <si>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</si>
  <si>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</si>
  <si>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</si>
  <si>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</si>
  <si>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</si>
  <si>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</si>
  <si>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</si>
  <si>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</si>
  <si>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</si>
  <si>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</si>
  <si>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</si>
  <si>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</si>
  <si>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</si>
  <si>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</si>
  <si>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</si>
  <si>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</si>
  <si>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</si>
  <si>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</si>
  <si>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</si>
  <si>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</si>
  <si>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</si>
  <si>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</si>
  <si>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</si>
  <si>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</si>
  <si>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</si>
  <si>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</si>
  <si>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</si>
  <si>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</si>
  <si>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</si>
  <si>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</si>
  <si>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</si>
  <si>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</si>
  <si>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</si>
  <si>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</si>
  <si>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</si>
  <si>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</si>
  <si>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</si>
  <si>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</si>
  <si>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</si>
  <si>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</si>
  <si>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</si>
  <si>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</si>
  <si>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</si>
  <si>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</si>
  <si>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</si>
  <si>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</si>
  <si>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</si>
  <si>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</si>
  <si>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</si>
  <si>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</si>
  <si>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</si>
  <si>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</si>
  <si>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</si>
  <si>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</si>
  <si>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</si>
  <si>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</si>
  <si>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</si>
  <si>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</si>
  <si>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</si>
  <si>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</si>
  <si>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</si>
  <si>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</si>
  <si>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</si>
  <si>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</si>
  <si>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</si>
  <si>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</si>
  <si>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</si>
  <si>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</si>
  <si>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</si>
  <si>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</si>
  <si>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</si>
  <si>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</si>
  <si>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</si>
  <si>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</si>
  <si>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</si>
  <si>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</si>
  <si>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</si>
  <si>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</si>
  <si>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</si>
  <si>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</si>
  <si>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</si>
  <si>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</si>
  <si>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</si>
  <si>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</si>
  <si>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</si>
  <si>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</si>
  <si>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</si>
  <si>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</si>
  <si>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</si>
  <si>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</si>
  <si>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</si>
  <si>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</si>
  <si>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</si>
  <si>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</si>
  <si>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</si>
  <si>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</si>
  <si>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</si>
  <si>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</si>
  <si>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</si>
  <si>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</si>
  <si>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</si>
  <si>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</si>
  <si>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</si>
  <si>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</si>
  <si>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</si>
  <si>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</si>
  <si>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</si>
  <si>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</si>
  <si>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</si>
  <si>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</si>
  <si>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</si>
  <si>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</si>
  <si>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</si>
  <si>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</si>
  <si>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</si>
  <si>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</si>
  <si>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</si>
  <si>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</si>
  <si>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</si>
  <si>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</si>
  <si>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</si>
  <si>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</si>
  <si>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</si>
  <si>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</si>
  <si>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</si>
  <si>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</si>
  <si>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</si>
  <si>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</si>
  <si>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</si>
  <si>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</si>
  <si>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</si>
  <si>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</si>
  <si>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</si>
  <si>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</si>
  <si>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</si>
  <si>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</si>
  <si>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</si>
  <si>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</si>
  <si>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</si>
  <si>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</si>
  <si>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</si>
  <si>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</si>
  <si>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</si>
  <si>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</si>
  <si>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</si>
  <si>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</si>
  <si>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</si>
  <si>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</si>
  <si>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</si>
  <si>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</si>
  <si>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</si>
  <si>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</si>
  <si>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</si>
  <si>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</si>
  <si>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</si>
  <si>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</si>
  <si>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</si>
  <si>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</si>
  <si>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</si>
  <si>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</si>
  <si>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</si>
  <si>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</si>
  <si>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</si>
  <si>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</si>
  <si>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</si>
  <si>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</si>
  <si>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</si>
  <si>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</si>
  <si>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</si>
  <si>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</si>
  <si>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</si>
  <si>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</si>
  <si>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</si>
  <si>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</si>
  <si>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</si>
  <si>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</si>
  <si>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</si>
  <si>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</si>
  <si>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</si>
  <si>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</si>
  <si>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</si>
  <si>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</si>
  <si>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</si>
  <si>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</si>
  <si>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</si>
  <si>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</si>
  <si>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</si>
  <si>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</si>
  <si>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</si>
  <si>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</si>
  <si>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</si>
  <si>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</si>
  <si>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</si>
  <si>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</si>
  <si>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</si>
  <si>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</si>
  <si>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</si>
  <si>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</si>
  <si>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</si>
  <si>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</si>
  <si>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</si>
  <si>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</si>
  <si>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</si>
  <si>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</si>
  <si>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</si>
  <si>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</si>
  <si>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</si>
  <si>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</si>
  <si>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</si>
  <si>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</si>
  <si>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</si>
  <si>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</si>
  <si>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</si>
  <si>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</si>
  <si>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</si>
  <si>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</si>
  <si>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</si>
  <si>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</si>
  <si>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</si>
  <si>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</si>
  <si>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</si>
  <si>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</si>
  <si>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</si>
  <si>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</si>
  <si>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</si>
  <si>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</si>
  <si>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</si>
  <si>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</si>
  <si>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</si>
  <si>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</si>
  <si>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</si>
  <si>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</si>
  <si>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</si>
  <si>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</si>
  <si>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</si>
  <si>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</si>
  <si>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</si>
  <si>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</si>
  <si>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</si>
  <si>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</si>
  <si>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</si>
  <si>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</si>
  <si>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</si>
  <si>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</si>
  <si>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</si>
  <si>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</si>
  <si>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</si>
  <si>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</si>
  <si>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</si>
  <si>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</si>
  <si>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</si>
  <si>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</si>
  <si>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</si>
  <si>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</si>
  <si>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</si>
  <si>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</si>
  <si>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</si>
  <si>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</si>
  <si>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</si>
  <si>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</si>
  <si>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</si>
  <si>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</si>
  <si>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</si>
  <si>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</si>
  <si>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</si>
  <si>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</si>
  <si>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</si>
  <si>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</si>
  <si>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</si>
  <si>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</si>
  <si>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</si>
  <si>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</si>
  <si>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</si>
  <si>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</si>
  <si>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</si>
  <si>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</si>
  <si>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</si>
  <si>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</si>
  <si>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</si>
  <si>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</si>
  <si>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</si>
  <si>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</si>
  <si>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</si>
  <si>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</si>
  <si>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</si>
  <si>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</si>
  <si>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</si>
  <si>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</si>
  <si>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</si>
  <si>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</si>
  <si>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</si>
  <si>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</si>
  <si>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</si>
  <si>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</si>
  <si>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</si>
  <si>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</si>
  <si>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</si>
  <si>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</si>
  <si>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</si>
  <si>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</si>
  <si>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</si>
  <si>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</si>
  <si>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</si>
  <si>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</si>
  <si>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</si>
  <si>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</si>
  <si>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</si>
  <si>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</si>
  <si>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</si>
  <si>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</si>
  <si>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</si>
  <si>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</si>
  <si>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</si>
  <si>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</si>
  <si>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</si>
  <si>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</si>
  <si>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</si>
  <si>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</si>
  <si>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</si>
  <si>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</si>
  <si>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</si>
  <si>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</si>
  <si>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</si>
  <si>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</si>
  <si>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</si>
  <si>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</si>
  <si>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</si>
  <si>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</si>
  <si>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</si>
  <si>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</si>
  <si>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</si>
  <si>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</si>
  <si>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</si>
  <si>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</si>
  <si>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</si>
  <si>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</si>
  <si>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</si>
  <si>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</si>
  <si>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</si>
  <si>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</si>
  <si>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</si>
  <si>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</si>
  <si>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</si>
  <si>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</si>
  <si>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</si>
  <si>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</si>
  <si>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</si>
  <si>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</si>
  <si>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</si>
  <si>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</si>
  <si>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</si>
  <si>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</si>
  <si>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</si>
  <si>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</si>
  <si>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</si>
  <si>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</si>
  <si>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</si>
  <si>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</si>
  <si>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</si>
  <si>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</si>
  <si>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</si>
  <si>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</si>
  <si>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</si>
  <si>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</si>
  <si>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</si>
  <si>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</si>
  <si>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</si>
  <si>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</si>
  <si>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</si>
  <si>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</si>
  <si>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</si>
  <si>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</si>
  <si>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</si>
  <si>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</si>
  <si>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</si>
  <si>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</si>
  <si>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</si>
  <si>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</si>
  <si>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</si>
  <si>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</si>
  <si>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</si>
  <si>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</si>
  <si>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</si>
  <si>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</si>
  <si>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</si>
  <si>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</si>
  <si>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</si>
  <si>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</si>
  <si>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</si>
  <si>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</si>
  <si>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</si>
  <si>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</si>
  <si>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</si>
  <si>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</si>
  <si>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</si>
  <si>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</si>
  <si>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</si>
  <si>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</si>
  <si>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</si>
  <si>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</si>
  <si>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</si>
  <si>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</si>
  <si>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</si>
  <si>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</si>
  <si>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</si>
  <si>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</si>
  <si>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</si>
  <si>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</si>
  <si>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</si>
  <si>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</si>
  <si>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</si>
  <si>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</si>
  <si>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</si>
  <si>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</si>
  <si>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</si>
  <si>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</si>
  <si>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</si>
  <si>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</si>
  <si>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</si>
  <si>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</si>
  <si>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</si>
  <si>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</si>
  <si>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</si>
  <si>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</si>
  <si>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</si>
  <si>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</si>
  <si>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</si>
  <si>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</si>
  <si>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</si>
  <si>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</si>
  <si>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</si>
  <si>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</si>
  <si>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</si>
  <si>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</si>
  <si>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</si>
  <si>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</si>
  <si>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</si>
  <si>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</si>
  <si>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</si>
  <si>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</si>
  <si>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</si>
  <si>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</si>
  <si>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</si>
  <si>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</si>
  <si>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</si>
  <si>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</si>
  <si>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</si>
  <si>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</si>
  <si>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</si>
  <si>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</si>
  <si>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</si>
  <si>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</si>
  <si>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</si>
  <si>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</si>
  <si>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</si>
  <si>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</si>
  <si>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</si>
  <si>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</si>
  <si>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</si>
  <si>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</si>
  <si>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</si>
  <si>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</si>
  <si>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</si>
  <si>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</si>
  <si>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</si>
  <si>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</si>
  <si>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</si>
  <si>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</si>
  <si>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</si>
  <si>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</si>
  <si>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</si>
  <si>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</si>
  <si>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</si>
  <si>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</si>
  <si>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</si>
  <si>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</si>
  <si>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</si>
  <si>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</si>
  <si>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</si>
  <si>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</si>
  <si>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</si>
  <si>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</si>
  <si>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</si>
  <si>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</si>
  <si>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</si>
  <si>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</si>
  <si>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</si>
  <si>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</si>
  <si>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</si>
  <si>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</si>
  <si>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</si>
  <si>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</si>
  <si>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</si>
  <si>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</si>
  <si>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</si>
  <si>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</si>
  <si>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</si>
  <si>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</si>
  <si>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</si>
  <si>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</si>
  <si>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</si>
  <si>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</si>
  <si>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</si>
  <si>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</si>
  <si>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</si>
  <si>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</si>
  <si>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</si>
  <si>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</si>
  <si>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</si>
  <si>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</si>
  <si>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</si>
  <si>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</si>
  <si>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</si>
  <si>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</si>
  <si>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</si>
  <si>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</si>
  <si>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</si>
  <si>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</si>
  <si>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</si>
  <si>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</si>
  <si>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</si>
  <si>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</si>
  <si>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</si>
  <si>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</si>
  <si>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</si>
  <si>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</si>
  <si>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</si>
  <si>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</si>
  <si>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</si>
  <si>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</si>
  <si>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</si>
  <si>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</si>
  <si>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</si>
  <si>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</si>
  <si>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</si>
  <si>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</si>
  <si>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</si>
  <si>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</si>
  <si>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</si>
  <si>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</si>
  <si>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</si>
  <si>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</si>
  <si>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</si>
  <si>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</si>
  <si>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</si>
  <si>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</si>
  <si>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</si>
  <si>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</si>
  <si>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</si>
  <si>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</si>
  <si>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</si>
  <si>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</si>
  <si>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</si>
  <si>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</si>
  <si>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</si>
  <si>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</si>
  <si>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</si>
  <si>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</si>
  <si>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</si>
  <si>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</si>
  <si>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</si>
  <si>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</si>
  <si>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</si>
  <si>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</si>
  <si>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</si>
  <si>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</si>
  <si>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</si>
  <si>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</si>
  <si>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</si>
  <si>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</si>
  <si>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</si>
  <si>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</si>
  <si>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</si>
  <si>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</si>
  <si>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</si>
  <si>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</si>
  <si>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</si>
  <si>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</si>
  <si>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</si>
  <si>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</si>
  <si>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</si>
  <si>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</si>
  <si>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</si>
  <si>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</si>
  <si>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</si>
  <si>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</si>
  <si>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</si>
  <si>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</si>
  <si>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</si>
  <si>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</si>
  <si>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</si>
  <si>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</si>
  <si>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</si>
  <si>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</si>
  <si>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</si>
  <si>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</si>
  <si>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</si>
  <si>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</si>
  <si>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</si>
  <si>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</si>
  <si>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</si>
  <si>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</si>
  <si>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</si>
  <si>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</si>
  <si>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</si>
  <si>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</si>
  <si>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</si>
  <si>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</si>
  <si>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</si>
  <si>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</si>
  <si>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</si>
  <si>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</si>
  <si>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</si>
  <si>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</si>
  <si>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</si>
  <si>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</si>
  <si>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</si>
  <si>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</si>
  <si>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</si>
  <si>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</si>
  <si>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</si>
  <si>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</si>
  <si>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</si>
  <si>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</si>
  <si>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</si>
  <si>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</si>
  <si>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</si>
  <si>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</si>
  <si>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</si>
  <si>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</si>
  <si>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</si>
  <si>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</si>
  <si>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</si>
  <si>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</si>
  <si>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</si>
  <si>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</si>
  <si>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</si>
  <si>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</si>
  <si>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</si>
  <si>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</si>
  <si>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</si>
  <si>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</si>
  <si>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</si>
  <si>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</si>
  <si>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</si>
  <si>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</si>
  <si>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</si>
  <si>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</si>
  <si>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</si>
  <si>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</si>
  <si>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</si>
  <si>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</si>
  <si>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</si>
  <si>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</si>
  <si>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</si>
  <si>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</si>
  <si>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</si>
  <si>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</si>
  <si>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</si>
  <si>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</si>
  <si>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</si>
  <si>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</si>
  <si>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</si>
  <si>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</si>
  <si>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</si>
  <si>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</si>
  <si>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</si>
  <si>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</si>
  <si>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</si>
  <si>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</si>
  <si>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</si>
  <si>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</si>
  <si>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</si>
  <si>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</si>
  <si>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</si>
  <si>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</si>
  <si>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</si>
  <si>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</si>
  <si>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</si>
  <si>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</si>
  <si>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</si>
  <si>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</si>
  <si>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</si>
  <si>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</si>
  <si>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</si>
  <si>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</si>
  <si>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</si>
  <si>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</si>
  <si>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</si>
  <si>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</si>
  <si>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</si>
  <si>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</si>
  <si>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</si>
  <si>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</si>
  <si>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</si>
  <si>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</si>
  <si>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</si>
  <si>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</si>
  <si>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</si>
  <si>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</si>
  <si>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</si>
  <si>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</si>
  <si>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</si>
  <si>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</si>
  <si>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</si>
  <si>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</si>
  <si>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</si>
  <si>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</si>
  <si>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</si>
  <si>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</si>
  <si>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</si>
  <si>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</si>
  <si>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</si>
  <si>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</si>
  <si>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</si>
  <si>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</si>
  <si>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</si>
  <si>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</si>
  <si>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</si>
  <si>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</si>
  <si>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</si>
  <si>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</si>
  <si>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</si>
  <si>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</si>
  <si>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</si>
  <si>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</si>
  <si>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</si>
  <si>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</si>
  <si>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</si>
  <si>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</si>
  <si>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</si>
  <si>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</si>
  <si>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</si>
  <si>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</si>
  <si>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</si>
  <si>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</si>
  <si>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</si>
  <si>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</si>
  <si>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</si>
  <si>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</si>
  <si>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</si>
  <si>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</si>
  <si>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</si>
  <si>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</si>
  <si>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</si>
  <si>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</si>
  <si>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</si>
  <si>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</si>
  <si>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</si>
  <si>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</si>
  <si>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</si>
  <si>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</si>
  <si>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</si>
  <si>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</si>
  <si>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</si>
  <si>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</si>
  <si>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</si>
  <si>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</si>
  <si>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</si>
  <si>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</si>
  <si>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</si>
  <si>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</si>
  <si>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</si>
  <si>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</si>
  <si>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</si>
  <si>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</si>
  <si>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</si>
  <si>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</si>
  <si>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</si>
  <si>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</si>
  <si>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</si>
  <si>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</si>
  <si>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</si>
  <si>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</si>
  <si>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</si>
  <si>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</si>
  <si>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</si>
  <si>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</si>
  <si>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</si>
  <si>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</si>
  <si>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</si>
  <si>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</si>
  <si>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</si>
  <si>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</si>
  <si>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</si>
  <si>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</si>
  <si>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</si>
  <si>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</si>
  <si>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</si>
  <si>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</si>
  <si>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</si>
  <si>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</si>
  <si>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</si>
  <si>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</si>
  <si>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</si>
  <si>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</si>
  <si>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</si>
  <si>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</si>
  <si>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</si>
  <si>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</si>
  <si>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</si>
  <si>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</si>
  <si>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</si>
  <si>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</si>
  <si>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</si>
  <si>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</si>
  <si>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</si>
  <si>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</si>
  <si>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</si>
  <si>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</si>
  <si>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</si>
  <si>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</si>
  <si>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</si>
  <si>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</si>
  <si>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</si>
  <si>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</si>
  <si>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</si>
  <si>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</si>
  <si>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</si>
  <si>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</si>
  <si>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</si>
  <si>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</si>
  <si>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</si>
  <si>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</si>
  <si>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</si>
  <si>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</si>
  <si>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</si>
  <si>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</si>
  <si>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</si>
  <si>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</si>
  <si>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</si>
  <si>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</si>
  <si>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</si>
  <si>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</si>
  <si>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</si>
  <si>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</si>
  <si>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</si>
  <si>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</si>
  <si>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</si>
  <si>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</si>
  <si>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</si>
  <si>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</si>
  <si>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</si>
  <si>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</si>
  <si>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</si>
  <si>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</si>
  <si>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</si>
  <si>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</si>
  <si>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</si>
  <si>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</si>
  <si>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</si>
  <si>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</si>
  <si>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</si>
  <si>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</si>
  <si>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</si>
  <si>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</si>
  <si>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</si>
  <si>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</si>
  <si>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</si>
  <si>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</si>
  <si>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</si>
  <si>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</si>
  <si>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</si>
  <si>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</si>
  <si>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</si>
  <si>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</si>
  <si>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</si>
  <si>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</si>
  <si>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</si>
  <si>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</si>
  <si>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</si>
  <si>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</si>
  <si>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</si>
  <si>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</si>
  <si>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</si>
  <si>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</si>
  <si>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</si>
  <si>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</si>
  <si>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</si>
  <si>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</si>
  <si>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</si>
  <si>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</si>
  <si>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</si>
  <si>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</si>
  <si>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</si>
  <si>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</si>
  <si>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</si>
  <si>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</si>
  <si>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</si>
  <si>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</si>
  <si>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</si>
  <si>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</si>
  <si>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</si>
  <si>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</si>
  <si>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</si>
  <si>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</si>
  <si>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</si>
  <si>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</si>
  <si>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</si>
  <si>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</si>
  <si>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</si>
  <si>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</si>
  <si>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</si>
  <si>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</si>
  <si>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</si>
  <si>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</si>
  <si>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</si>
  <si>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</si>
  <si>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</si>
  <si>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</si>
  <si>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</si>
  <si>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</si>
  <si>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</si>
  <si>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</si>
  <si>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</si>
  <si>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</si>
  <si>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</si>
  <si>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</si>
  <si>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</si>
  <si>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</si>
  <si>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</si>
  <si>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</si>
  <si>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</si>
  <si>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</si>
  <si>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</si>
  <si>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</si>
  <si>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</si>
  <si>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</si>
  <si>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</si>
  <si>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</si>
  <si>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</si>
  <si>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</si>
  <si>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</si>
  <si>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</si>
  <si>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</si>
  <si>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</si>
  <si>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</si>
  <si>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</si>
  <si>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</si>
  <si>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</si>
  <si>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</si>
  <si>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</si>
  <si>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</si>
  <si>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</si>
  <si>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</si>
  <si>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</si>
  <si>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</si>
  <si>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</si>
  <si>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</si>
  <si>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</si>
  <si>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</si>
  <si>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</si>
  <si>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</si>
  <si>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</si>
  <si>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</si>
  <si>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</si>
  <si>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</si>
  <si>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</si>
  <si>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</si>
  <si>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</si>
  <si>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</si>
  <si>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</si>
  <si>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</si>
  <si>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</si>
  <si>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</si>
  <si>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</si>
  <si>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</si>
  <si>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</si>
  <si>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</si>
  <si>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</si>
  <si>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</si>
  <si>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</si>
  <si>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</si>
  <si>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</si>
  <si>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</si>
  <si>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</si>
  <si>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</si>
  <si>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</si>
  <si>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</si>
  <si>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</si>
  <si>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</si>
  <si>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</si>
  <si>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</si>
  <si>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</si>
  <si>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</si>
  <si>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</si>
  <si>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</si>
  <si>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</si>
  <si>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</si>
  <si>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</si>
  <si>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</si>
  <si>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</si>
  <si>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</si>
  <si>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</si>
  <si>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</si>
  <si>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</si>
  <si>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</si>
  <si>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</si>
  <si>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</si>
  <si>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</si>
  <si>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</si>
  <si>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</si>
  <si>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</si>
  <si>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</si>
  <si>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</si>
  <si>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</si>
  <si>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</si>
  <si>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</si>
  <si>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</si>
  <si>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</si>
  <si>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</si>
  <si>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</si>
  <si>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</si>
  <si>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</si>
  <si>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</si>
  <si>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</si>
  <si>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</si>
  <si>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</si>
  <si>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</si>
  <si>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</si>
  <si>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</si>
  <si>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</si>
  <si>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</si>
  <si>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</si>
  <si>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</si>
  <si>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</si>
  <si>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</si>
  <si>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</si>
  <si>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</si>
  <si>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</si>
  <si>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</si>
  <si>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</si>
  <si>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</si>
  <si>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</si>
  <si>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</si>
  <si>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</si>
  <si>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</si>
  <si>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</si>
  <si>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</si>
  <si>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</si>
  <si>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</si>
  <si>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</si>
  <si>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</si>
  <si>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</si>
  <si>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</si>
  <si>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</si>
  <si>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</si>
  <si>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</si>
  <si>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</si>
  <si>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</si>
  <si>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</si>
  <si>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</si>
  <si>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</si>
  <si>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</si>
  <si>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</si>
  <si>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</si>
  <si>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</si>
  <si>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</si>
  <si>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</si>
  <si>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</si>
  <si>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</si>
  <si>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</si>
  <si>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</si>
  <si>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</si>
  <si>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</si>
  <si>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</si>
  <si>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</si>
  <si>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</si>
  <si>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</si>
  <si>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</si>
  <si>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</si>
  <si>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</si>
  <si>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</si>
  <si>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</si>
  <si>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</si>
  <si>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</si>
  <si>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</si>
  <si>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</si>
  <si>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</si>
  <si>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</si>
  <si>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</si>
  <si>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</si>
  <si>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</si>
  <si>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</si>
  <si>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</si>
  <si>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</si>
  <si>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</si>
  <si>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</si>
  <si>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</si>
  <si>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</si>
  <si>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</si>
  <si>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</si>
  <si>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</si>
  <si>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</si>
  <si>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</si>
  <si>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</si>
  <si>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</si>
  <si>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</si>
  <si>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</si>
  <si>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</si>
  <si>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</si>
  <si>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</si>
  <si>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</si>
  <si>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</si>
  <si>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</si>
  <si>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</si>
  <si>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</si>
  <si>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</si>
  <si>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</si>
  <si>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</si>
  <si>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</si>
  <si>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</si>
  <si>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</si>
  <si>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</si>
  <si>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</si>
  <si>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</si>
  <si>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</si>
  <si>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</si>
  <si>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</si>
  <si>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</si>
  <si>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</si>
  <si>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</si>
  <si>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</si>
  <si>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</si>
  <si>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</si>
  <si>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</si>
  <si>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</si>
  <si>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</si>
  <si>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</si>
  <si>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</si>
  <si>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</si>
  <si>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</si>
  <si>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</si>
  <si>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</si>
  <si>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</si>
  <si>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</si>
  <si>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</si>
  <si>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</si>
  <si>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</si>
  <si>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</si>
  <si>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</si>
  <si>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</si>
  <si>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</si>
  <si>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</si>
  <si>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</si>
  <si>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</si>
  <si>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</si>
  <si>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</si>
  <si>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</si>
  <si>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</si>
  <si>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</si>
  <si>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</si>
  <si>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</si>
  <si>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</si>
  <si>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</si>
  <si>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</si>
  <si>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</si>
  <si>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</si>
  <si>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</si>
  <si>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</si>
  <si>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</si>
  <si>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</si>
  <si>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</si>
  <si>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</si>
  <si>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</si>
  <si>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</si>
  <si>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</si>
  <si>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</si>
  <si>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</si>
  <si>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</si>
  <si>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</si>
  <si>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</si>
  <si>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</si>
  <si>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</si>
  <si>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</si>
  <si>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</si>
  <si>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</si>
  <si>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</si>
  <si>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</si>
  <si>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</si>
  <si>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</si>
  <si>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</si>
  <si>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</si>
  <si>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</si>
  <si>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</si>
  <si>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</si>
  <si>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</si>
  <si>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</si>
  <si>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</si>
  <si>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</si>
  <si>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</si>
  <si>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</si>
  <si>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</si>
  <si>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</si>
  <si>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</si>
  <si>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</si>
  <si>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</si>
  <si>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</si>
  <si>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</si>
  <si>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</si>
  <si>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</si>
  <si>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</si>
  <si>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</si>
  <si>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</si>
  <si>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</si>
  <si>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</si>
  <si>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</si>
  <si>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</si>
  <si>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</si>
  <si>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</si>
  <si>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</si>
  <si>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</si>
  <si>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</si>
  <si>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</si>
  <si>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</si>
  <si>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</si>
  <si>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</si>
  <si>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</si>
  <si>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</si>
  <si>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</si>
  <si>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</si>
  <si>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</si>
  <si>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</si>
  <si>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</si>
  <si>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</si>
  <si>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</si>
  <si>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</si>
  <si>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</si>
  <si>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</si>
  <si>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</si>
  <si>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</si>
  <si>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</si>
  <si>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</si>
  <si>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</si>
  <si>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</si>
  <si>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</si>
  <si>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</si>
  <si>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</si>
  <si>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</si>
  <si>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</si>
  <si>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</si>
  <si>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</si>
  <si>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</si>
  <si>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</si>
  <si>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</si>
  <si>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</si>
  <si>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</si>
  <si>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</si>
  <si>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</si>
  <si>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</si>
  <si>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</si>
  <si>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</si>
  <si>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</si>
  <si>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</si>
  <si>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</si>
  <si>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</si>
  <si>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</si>
  <si>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</si>
  <si>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</si>
  <si>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</si>
  <si>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</si>
  <si>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</si>
  <si>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</si>
  <si>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</si>
  <si>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</si>
  <si>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</si>
  <si>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</si>
  <si>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</si>
  <si>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</si>
  <si>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</si>
  <si>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</si>
  <si>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</si>
  <si>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</si>
  <si>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</si>
  <si>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</si>
  <si>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</si>
  <si>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</si>
  <si>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</si>
  <si>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</si>
  <si>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</si>
  <si>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</si>
  <si>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</si>
  <si>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</si>
  <si>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</si>
  <si>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</si>
  <si>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</si>
  <si>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</si>
  <si>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</si>
  <si>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</si>
  <si>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</si>
  <si>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</si>
  <si>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</si>
  <si>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</si>
  <si>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</si>
  <si>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</si>
  <si>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</si>
  <si>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</si>
  <si>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</si>
  <si>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</si>
  <si>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</si>
  <si>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</si>
  <si>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</si>
  <si>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</si>
  <si>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</si>
  <si>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</si>
  <si>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</si>
  <si>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</si>
  <si>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</si>
  <si>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</si>
  <si>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</si>
  <si>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</si>
  <si>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</si>
  <si>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</si>
  <si>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</si>
  <si>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</si>
  <si>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</si>
  <si>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</si>
  <si>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</si>
  <si>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</si>
  <si>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</si>
  <si>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</si>
  <si>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</si>
  <si>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</si>
  <si>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</si>
  <si>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</si>
  <si>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</si>
  <si>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</si>
  <si>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</si>
  <si>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</si>
  <si>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</si>
  <si>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</si>
  <si>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</si>
  <si>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</si>
  <si>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</si>
  <si>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</si>
  <si>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</si>
  <si>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</si>
  <si>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</si>
  <si>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</si>
  <si>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</si>
  <si>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</si>
  <si>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</si>
  <si>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</si>
  <si>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</si>
  <si>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</si>
  <si>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</si>
  <si>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</si>
  <si>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</si>
  <si>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</si>
  <si>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</si>
  <si>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</si>
  <si>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</si>
  <si>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</si>
  <si>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</si>
  <si>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</si>
  <si>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</si>
  <si>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</si>
  <si>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</si>
  <si>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</si>
  <si>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</si>
  <si>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</si>
  <si>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</si>
  <si>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</si>
  <si>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</si>
  <si>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</si>
  <si>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</si>
  <si>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</si>
  <si>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</si>
  <si>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</si>
  <si>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</si>
  <si>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</si>
  <si>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</si>
  <si>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</si>
  <si>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</si>
  <si>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</si>
  <si>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</si>
  <si>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</si>
  <si>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</si>
  <si>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</si>
  <si>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</si>
  <si>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</si>
  <si>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</si>
  <si>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</si>
  <si>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</si>
  <si>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</si>
  <si>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</si>
  <si>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</si>
  <si>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</si>
  <si>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</si>
  <si>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</si>
  <si>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</si>
  <si>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</si>
  <si>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</si>
  <si>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</si>
  <si>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</si>
  <si>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</si>
  <si>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</si>
  <si>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</si>
  <si>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</si>
  <si>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</si>
  <si>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</si>
  <si>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</si>
  <si>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</si>
  <si>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</si>
  <si>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</si>
  <si>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</si>
  <si>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</si>
  <si>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</si>
  <si>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</si>
  <si>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</si>
  <si>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</si>
  <si>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</si>
  <si>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</si>
  <si>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</si>
  <si>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</si>
  <si>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</si>
  <si>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</si>
  <si>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</si>
  <si>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</si>
  <si>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</si>
  <si>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</si>
  <si>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</si>
  <si>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</si>
  <si>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</si>
  <si>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</si>
  <si>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</si>
  <si>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</si>
  <si>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</si>
  <si>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</si>
  <si>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</si>
  <si>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</si>
  <si>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</si>
  <si>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</si>
  <si>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</si>
  <si>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</si>
  <si>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</si>
  <si>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</si>
  <si>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</si>
  <si>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</si>
  <si>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</si>
  <si>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</si>
  <si>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</si>
  <si>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</si>
  <si>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</si>
  <si>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</si>
  <si>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</si>
  <si>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</si>
  <si>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</si>
  <si>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</si>
  <si>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</si>
  <si>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</si>
  <si>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</si>
  <si>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</si>
  <si>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</si>
  <si>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</si>
  <si>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</si>
  <si>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</si>
  <si>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</si>
  <si>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</si>
  <si>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</si>
  <si>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</si>
  <si>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</si>
  <si>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</si>
  <si>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</si>
  <si>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</si>
  <si>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</si>
  <si>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</si>
  <si>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</si>
  <si>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</si>
  <si>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</si>
  <si>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</si>
  <si>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</si>
  <si>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</si>
  <si>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</si>
  <si>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</si>
  <si>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</si>
  <si>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</si>
  <si>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</si>
  <si>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</si>
  <si>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</si>
  <si>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</si>
  <si>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</si>
  <si>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</si>
  <si>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</si>
  <si>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</si>
  <si>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</si>
  <si>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</si>
  <si>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</si>
  <si>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</si>
  <si>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</si>
  <si>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</si>
  <si>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</si>
  <si>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</si>
  <si>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</si>
  <si>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</si>
  <si>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</si>
  <si>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</si>
  <si>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</si>
  <si>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</si>
  <si>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</si>
  <si>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</si>
  <si>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</si>
  <si>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</si>
  <si>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</si>
  <si>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</si>
  <si>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</si>
  <si>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</si>
  <si>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</si>
  <si>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</si>
  <si>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</si>
  <si>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</si>
  <si>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</si>
  <si>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</si>
  <si>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</si>
  <si>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</si>
  <si>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</si>
  <si>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</si>
  <si>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</si>
  <si>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</si>
  <si>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</si>
  <si>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</si>
  <si>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</si>
  <si>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</si>
  <si>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</si>
  <si>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</si>
  <si>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</si>
  <si>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</si>
  <si>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</si>
  <si>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</si>
  <si>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</si>
  <si>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</si>
  <si>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</si>
  <si>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</si>
  <si>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</si>
  <si>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</si>
  <si>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</si>
  <si>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</si>
  <si>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</si>
  <si>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</si>
  <si>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</si>
  <si>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</si>
  <si>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</si>
  <si>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</si>
  <si>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</si>
  <si>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</si>
  <si>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</si>
  <si>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</si>
  <si>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</si>
  <si>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</si>
  <si>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</si>
  <si>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</si>
  <si>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</si>
  <si>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</si>
  <si>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</si>
  <si>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</si>
  <si>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</si>
  <si>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</si>
  <si>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</si>
  <si>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</si>
  <si>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</si>
  <si>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</si>
  <si>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</si>
  <si>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</si>
  <si>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</si>
  <si>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</si>
  <si>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</si>
  <si>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</si>
  <si>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</si>
  <si>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</si>
  <si>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</si>
  <si>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</si>
  <si>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</si>
  <si>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</si>
  <si>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</si>
  <si>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</si>
  <si>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</si>
  <si>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</si>
  <si>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</si>
  <si>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</si>
  <si>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</si>
  <si>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</si>
  <si>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</si>
  <si>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</si>
  <si>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</si>
  <si>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</si>
  <si>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</si>
  <si>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</si>
  <si>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</si>
  <si>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</si>
  <si>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</si>
  <si>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</si>
  <si>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</si>
  <si>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</si>
  <si>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</si>
  <si>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</si>
  <si>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</si>
  <si>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</si>
  <si>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</si>
  <si>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</si>
  <si>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</si>
  <si>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</si>
  <si>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</si>
  <si>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</si>
  <si>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</si>
  <si>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</si>
  <si>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</si>
  <si>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</si>
  <si>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</si>
  <si>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</si>
  <si>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</si>
  <si>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</si>
  <si>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</si>
  <si>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</si>
  <si>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</si>
  <si>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</si>
  <si>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</si>
  <si>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</si>
  <si>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</si>
  <si>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</si>
  <si>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</si>
  <si>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</si>
  <si>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</si>
  <si>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</si>
  <si>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</si>
  <si>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</si>
  <si>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</si>
  <si>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</si>
  <si>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</si>
  <si>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</si>
  <si>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</si>
  <si>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</si>
  <si>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</si>
  <si>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</si>
  <si>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</si>
  <si>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</si>
  <si>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</si>
  <si>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</si>
  <si>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</si>
  <si>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</si>
  <si>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</si>
  <si>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</si>
  <si>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</si>
  <si>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</si>
  <si>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</si>
  <si>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</si>
  <si>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</si>
  <si>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</si>
  <si>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</si>
  <si>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</si>
  <si>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</si>
  <si>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</si>
  <si>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</si>
  <si>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</si>
  <si>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</si>
  <si>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</si>
  <si>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</si>
  <si>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</si>
  <si>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</si>
  <si>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</si>
  <si>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</si>
  <si>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</si>
  <si>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</si>
  <si>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</si>
  <si>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</si>
  <si>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</si>
  <si>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</si>
  <si>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</si>
  <si>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</si>
  <si>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</si>
  <si>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</si>
  <si>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</si>
  <si>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</si>
  <si>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</si>
  <si>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</si>
  <si>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</si>
  <si>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</si>
  <si>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</si>
  <si>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</si>
  <si>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</si>
  <si>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</si>
  <si>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</si>
  <si>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</si>
  <si>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</si>
  <si>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</si>
  <si>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</si>
  <si>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</si>
  <si>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</si>
  <si>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</si>
  <si>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</si>
  <si>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</si>
  <si>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</si>
  <si>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</si>
  <si>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</si>
  <si>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</si>
  <si>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</si>
  <si>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</si>
  <si>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</si>
  <si>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</si>
  <si>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</si>
  <si>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</si>
  <si>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</si>
  <si>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</si>
  <si>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</si>
  <si>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</si>
  <si>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</si>
  <si>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</si>
  <si>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</si>
  <si>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</si>
  <si>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</si>
  <si>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</si>
  <si>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</si>
  <si>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</si>
  <si>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</si>
  <si>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</si>
  <si>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</si>
  <si>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</si>
  <si>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</si>
  <si>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</si>
  <si>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</si>
  <si>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</si>
  <si>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</si>
  <si>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</si>
  <si>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</si>
  <si>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</si>
  <si>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</si>
  <si>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</si>
  <si>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</si>
  <si>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</si>
  <si>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</si>
  <si>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</si>
  <si>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</si>
  <si>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</si>
  <si>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</si>
  <si>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</si>
  <si>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</si>
  <si>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</si>
  <si>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</si>
  <si>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</si>
  <si>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</si>
  <si>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</si>
  <si>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</si>
  <si>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</si>
  <si>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</si>
  <si>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</si>
  <si>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</si>
  <si>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</si>
  <si>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</si>
  <si>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</si>
  <si>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</si>
  <si>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</si>
  <si>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</si>
  <si>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</si>
  <si>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</si>
  <si>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</si>
  <si>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</si>
  <si>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</si>
  <si>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</si>
  <si>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</si>
  <si>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</si>
  <si>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</si>
  <si>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</si>
  <si>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</si>
  <si>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</si>
  <si>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</si>
  <si>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</si>
  <si>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</si>
  <si>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</si>
  <si>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</si>
  <si>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</si>
  <si>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</si>
  <si>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</si>
  <si>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</si>
  <si>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</si>
  <si>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</si>
  <si>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</si>
  <si>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</si>
  <si>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</si>
  <si>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</si>
  <si>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</si>
  <si>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</si>
  <si>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</si>
  <si>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</si>
  <si>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</si>
  <si>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</si>
  <si>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</si>
  <si>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</si>
  <si>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</si>
  <si>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</si>
  <si>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</si>
  <si>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</si>
  <si>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</si>
  <si>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</si>
  <si>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</si>
  <si>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</si>
  <si>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</si>
  <si>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</si>
  <si>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</si>
  <si>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</si>
  <si>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</si>
  <si>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</si>
  <si>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</si>
  <si>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</si>
  <si>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</si>
  <si>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</si>
  <si>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</si>
  <si>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</si>
  <si>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</si>
  <si>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</si>
  <si>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</si>
  <si>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</si>
  <si>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</si>
  <si>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</si>
  <si>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</si>
  <si>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</si>
  <si>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</si>
  <si>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</si>
  <si>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</si>
  <si>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</si>
  <si>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</si>
  <si>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</si>
  <si>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</si>
  <si>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</si>
  <si>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</si>
  <si>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</si>
  <si>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</si>
  <si>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</si>
  <si>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</si>
  <si>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</si>
  <si>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</si>
  <si>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</si>
  <si>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</si>
  <si>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</si>
  <si>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</si>
  <si>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</si>
  <si>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</si>
  <si>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</si>
  <si>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</si>
  <si>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</si>
  <si>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</si>
  <si>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</si>
  <si>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</si>
  <si>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</si>
  <si>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</si>
  <si>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</si>
  <si>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</si>
  <si>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</si>
  <si>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</si>
  <si>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</si>
  <si>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</si>
  <si>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</si>
  <si>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</si>
  <si>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</si>
  <si>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</si>
  <si>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</si>
  <si>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</si>
  <si>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</si>
  <si>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</si>
  <si>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</si>
  <si>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</si>
  <si>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</si>
  <si>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</si>
  <si>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</si>
  <si>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</si>
  <si>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</si>
  <si>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</si>
  <si>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</si>
  <si>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</si>
  <si>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</si>
  <si>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</si>
  <si>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</si>
  <si>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</si>
  <si>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</si>
  <si>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</si>
  <si>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</si>
  <si>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</si>
  <si>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</si>
  <si>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</si>
  <si>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</si>
  <si>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</si>
  <si>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</si>
  <si>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</si>
  <si>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</si>
  <si>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</si>
  <si>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</si>
  <si>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</si>
  <si>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</si>
  <si>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</si>
  <si>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</si>
  <si>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</si>
  <si>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</si>
  <si>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</si>
  <si>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</si>
  <si>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</si>
  <si>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</si>
  <si>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</si>
  <si>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</si>
  <si>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</si>
  <si>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</si>
  <si>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</si>
  <si>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</si>
  <si>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</si>
  <si>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</si>
  <si>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</si>
  <si>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</si>
  <si>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</si>
  <si>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</si>
  <si>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</si>
  <si>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</si>
  <si>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</si>
  <si>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</si>
  <si>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</si>
  <si>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</si>
  <si>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</si>
  <si>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</si>
  <si>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</si>
  <si>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</si>
  <si>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</si>
  <si>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</si>
  <si>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</si>
  <si>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</si>
  <si>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</si>
  <si>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</si>
  <si>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</si>
  <si>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</si>
  <si>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</si>
  <si>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</si>
  <si>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</si>
  <si>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</si>
  <si>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</si>
  <si>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</si>
  <si>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</si>
  <si>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</si>
  <si>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</si>
  <si>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</si>
  <si>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</si>
  <si>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</si>
  <si>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</si>
  <si>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</si>
  <si>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</si>
  <si>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</si>
  <si>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</si>
  <si>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</si>
  <si>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</si>
  <si>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</si>
  <si>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</si>
  <si>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</si>
  <si>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</si>
  <si>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</si>
  <si>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</si>
  <si>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</si>
  <si>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</si>
  <si>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</si>
  <si>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</si>
  <si>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</si>
  <si>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</si>
  <si>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</si>
  <si>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</si>
  <si>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</si>
  <si>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</si>
  <si>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</si>
  <si>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</si>
  <si>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</si>
  <si>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</si>
  <si>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</si>
  <si>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</si>
  <si>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</si>
  <si>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</si>
  <si>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</si>
  <si>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</si>
  <si>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</si>
  <si>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</si>
  <si>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</si>
  <si>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</si>
  <si>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</si>
  <si>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</si>
  <si>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</si>
  <si>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</si>
  <si>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</si>
  <si>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</si>
  <si>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</si>
  <si>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</si>
  <si>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</si>
  <si>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</si>
  <si>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</si>
  <si>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</si>
  <si>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</si>
  <si>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</si>
  <si>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</si>
  <si>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</si>
  <si>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</si>
  <si>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</si>
  <si>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</si>
  <si>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</si>
  <si>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</si>
  <si>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</si>
  <si>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</si>
  <si>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</si>
  <si>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</si>
  <si>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</si>
  <si>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</si>
  <si>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</si>
  <si>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</si>
  <si>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</si>
  <si>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</si>
  <si>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</si>
  <si>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</si>
  <si>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</si>
  <si>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</si>
  <si>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</si>
  <si>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</si>
  <si>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</si>
  <si>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</si>
  <si>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</si>
  <si>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</si>
  <si>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</si>
  <si>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</si>
  <si>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</si>
  <si>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</si>
  <si>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</si>
  <si>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</si>
  <si>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</si>
  <si>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</si>
  <si>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</si>
  <si>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</si>
  <si>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</si>
  <si>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</si>
  <si>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</si>
  <si>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</si>
  <si>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</si>
  <si>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</si>
  <si>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</si>
  <si>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</si>
  <si>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</si>
  <si>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</si>
  <si>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</si>
  <si>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</si>
  <si>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</si>
  <si>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</si>
  <si>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</si>
  <si>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</si>
  <si>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</si>
  <si>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</si>
  <si>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</si>
  <si>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</si>
  <si>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</si>
  <si>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</si>
  <si>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</si>
  <si>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</si>
  <si>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</si>
  <si>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</si>
  <si>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</si>
  <si>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</si>
  <si>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</si>
  <si>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</si>
  <si>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</si>
  <si>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</si>
  <si>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</si>
  <si>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</si>
  <si>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</si>
  <si>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</si>
  <si>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</si>
  <si>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</si>
  <si>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</si>
  <si>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</si>
  <si>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</si>
  <si>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</si>
  <si>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</si>
  <si>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</si>
  <si>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</si>
  <si>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</si>
  <si>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</si>
  <si>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</si>
  <si>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</si>
  <si>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</si>
  <si>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</si>
  <si>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</si>
  <si>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</si>
  <si>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</si>
  <si>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</si>
  <si>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</si>
  <si>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</si>
  <si>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</si>
  <si>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</si>
  <si>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</si>
  <si>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</si>
  <si>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</si>
  <si>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</si>
  <si>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</si>
  <si>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</si>
  <si>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</si>
  <si>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</si>
  <si>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</si>
  <si>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</si>
  <si>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</si>
  <si>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</si>
  <si>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</si>
  <si>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</si>
  <si>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</si>
  <si>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</si>
  <si>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</si>
  <si>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</si>
  <si>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</si>
  <si>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</si>
  <si>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</si>
  <si>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</si>
  <si>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</si>
  <si>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</si>
  <si>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</si>
  <si>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</si>
  <si>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</si>
  <si>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</si>
  <si>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</si>
  <si>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</si>
  <si>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</si>
  <si>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</si>
  <si>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</si>
  <si>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</si>
  <si>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</si>
  <si>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</si>
  <si>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</si>
  <si>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</si>
  <si>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</si>
  <si>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</si>
  <si>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</si>
  <si>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</si>
  <si>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</si>
  <si>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</si>
  <si>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</si>
  <si>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</si>
  <si>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</si>
  <si>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</si>
  <si>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</si>
  <si>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</si>
  <si>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</si>
  <si>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</si>
  <si>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</si>
  <si>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</si>
  <si>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</si>
  <si>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</si>
  <si>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</si>
  <si>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</si>
  <si>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</si>
  <si>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</si>
  <si>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</si>
  <si>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</si>
  <si>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</si>
  <si>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</si>
  <si>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</si>
  <si>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</si>
  <si>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</si>
  <si>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</si>
  <si>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</si>
  <si>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</si>
  <si>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</si>
  <si>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</si>
  <si>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</si>
  <si>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</si>
  <si>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</si>
  <si>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</si>
  <si>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</si>
  <si>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</si>
  <si>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</si>
  <si>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</si>
  <si>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</si>
  <si>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</si>
  <si>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</si>
  <si>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</si>
  <si>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</si>
  <si>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</si>
  <si>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</si>
  <si>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</si>
  <si>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</si>
  <si>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</si>
  <si>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</si>
  <si>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</si>
  <si>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</si>
  <si>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</si>
  <si>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</si>
  <si>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</si>
  <si>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</si>
  <si>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</si>
  <si>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</si>
  <si>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</si>
  <si>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</si>
  <si>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</si>
  <si>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</si>
  <si>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</si>
  <si>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</si>
  <si>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</si>
  <si>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</si>
  <si>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</si>
  <si>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</si>
  <si>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</si>
  <si>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</si>
  <si>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</si>
  <si>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</si>
  <si>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</si>
  <si>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</si>
  <si>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</si>
  <si>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</si>
  <si>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</si>
  <si>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</si>
  <si>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</si>
  <si>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</si>
  <si>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</si>
  <si>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</si>
  <si>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</si>
  <si>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</si>
  <si>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</si>
  <si>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</si>
  <si>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</si>
  <si>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</si>
  <si>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</si>
  <si>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</si>
  <si>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</si>
  <si>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</si>
  <si>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</si>
  <si>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</si>
  <si>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</si>
  <si>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</si>
  <si>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</si>
  <si>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</si>
  <si>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</si>
  <si>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</si>
  <si>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</si>
  <si>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</si>
  <si>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</si>
  <si>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</si>
  <si>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</si>
  <si>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</si>
  <si>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</si>
  <si>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</si>
  <si>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</si>
  <si>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</si>
  <si>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</si>
  <si>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</si>
  <si>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</si>
  <si>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</si>
  <si>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</si>
  <si>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</si>
  <si>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</si>
  <si>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</si>
  <si>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</si>
  <si>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</si>
  <si>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</si>
  <si>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</si>
  <si>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</si>
  <si>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</si>
  <si>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</si>
  <si>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</si>
  <si>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</si>
  <si>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</si>
  <si>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</si>
  <si>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</si>
  <si>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</si>
  <si>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</si>
  <si>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</si>
  <si>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</si>
  <si>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</si>
  <si>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</si>
  <si>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</si>
  <si>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</si>
  <si>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</si>
  <si>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</si>
  <si>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</si>
  <si>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</si>
  <si>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</si>
  <si>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</si>
  <si>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</si>
  <si>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</si>
  <si>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</si>
  <si>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</si>
  <si>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</si>
  <si>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</si>
  <si>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</si>
  <si>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</si>
  <si>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</si>
  <si>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</si>
  <si>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</si>
  <si>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</si>
  <si>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</si>
  <si>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</si>
  <si>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</si>
  <si>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</si>
  <si>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</si>
  <si>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</si>
  <si>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</si>
  <si>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</si>
  <si>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</si>
  <si>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</si>
  <si>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</si>
  <si>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</si>
  <si>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</si>
  <si>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</si>
  <si>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</si>
  <si>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</si>
  <si>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</si>
  <si>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</si>
  <si>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</si>
  <si>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</si>
  <si>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</si>
  <si>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</si>
  <si>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</si>
  <si>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</si>
  <si>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</si>
  <si>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</si>
  <si>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</si>
  <si>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</si>
  <si>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</si>
  <si>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</si>
  <si>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</si>
  <si>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</si>
  <si>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</si>
  <si>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</si>
  <si>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</si>
  <si>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</si>
  <si>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</si>
  <si>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</si>
  <si>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</si>
  <si>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</si>
  <si>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</si>
  <si>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</si>
  <si>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</si>
  <si>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</si>
  <si>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</si>
  <si>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</si>
  <si>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</si>
  <si>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</si>
  <si>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</si>
  <si>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</si>
  <si>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</si>
  <si>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</si>
  <si>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</si>
  <si>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</si>
  <si>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</si>
  <si>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</si>
  <si>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</si>
  <si>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</si>
  <si>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</si>
  <si>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</si>
  <si>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</si>
  <si>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</si>
  <si>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</si>
  <si>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</si>
  <si>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</si>
  <si>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</si>
  <si>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</si>
  <si>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</si>
  <si>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</si>
  <si>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</si>
  <si>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</si>
  <si>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</si>
  <si>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</si>
  <si>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</si>
  <si>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</si>
  <si>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</si>
  <si>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</si>
  <si>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</si>
  <si>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</si>
  <si>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</si>
  <si>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</si>
  <si>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</si>
  <si>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</si>
  <si>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</si>
  <si>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</si>
  <si>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</si>
  <si>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</si>
  <si>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</si>
  <si>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</si>
  <si>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</si>
  <si>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</si>
  <si>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</si>
  <si>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</si>
  <si>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</si>
  <si>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</si>
  <si>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</si>
  <si>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</si>
  <si>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</si>
  <si>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</si>
  <si>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</si>
  <si>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</si>
  <si>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</si>
  <si>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</si>
  <si>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</si>
  <si>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</si>
  <si>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</si>
  <si>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</si>
  <si>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</si>
  <si>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</si>
  <si>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</si>
  <si>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</si>
  <si>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</si>
  <si>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</si>
  <si>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</si>
  <si>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</si>
  <si>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</si>
  <si>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</si>
  <si>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</si>
  <si>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</si>
  <si>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</si>
  <si>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</si>
  <si>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</si>
  <si>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</si>
  <si>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</si>
  <si>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</si>
  <si>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</si>
  <si>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</si>
  <si>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</si>
  <si>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</si>
  <si>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</si>
  <si>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</si>
  <si>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</si>
  <si>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</si>
  <si>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</si>
  <si>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</si>
  <si>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</si>
  <si>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</si>
  <si>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</si>
  <si>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</si>
  <si>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</si>
  <si>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</si>
  <si>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</si>
  <si>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</si>
  <si>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</si>
  <si>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</si>
  <si>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</si>
  <si>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</si>
  <si>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</si>
  <si>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</si>
  <si>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</si>
  <si>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</si>
  <si>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</si>
  <si>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</si>
  <si>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</si>
  <si>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</si>
  <si>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</si>
  <si>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</si>
  <si>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</si>
  <si>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</si>
  <si>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</si>
  <si>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</si>
  <si>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</si>
  <si>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</si>
  <si>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</si>
  <si>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</si>
  <si>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</si>
  <si>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</si>
  <si>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</si>
  <si>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</si>
  <si>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</si>
  <si>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</si>
  <si>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</si>
  <si>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</si>
  <si>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</si>
  <si>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</si>
  <si>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</si>
  <si>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</si>
  <si>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</si>
  <si>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</si>
  <si>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</si>
  <si>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</si>
  <si>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</si>
  <si>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</si>
  <si>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</si>
  <si>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</si>
  <si>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</si>
  <si>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</si>
  <si>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</si>
  <si>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</si>
  <si>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</si>
  <si>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</si>
  <si>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</si>
  <si>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</si>
  <si>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</si>
  <si>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</si>
  <si>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</si>
  <si>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</si>
  <si>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</si>
  <si>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</si>
  <si>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</si>
  <si>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</si>
  <si>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</si>
  <si>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</si>
  <si>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</si>
  <si>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</si>
  <si>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</si>
  <si>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</si>
  <si>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</si>
  <si>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</si>
  <si>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</si>
  <si>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</si>
  <si>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</si>
  <si>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</si>
  <si>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</si>
  <si>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</si>
  <si>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</si>
  <si>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</si>
  <si>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</si>
  <si>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</si>
  <si>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</si>
  <si>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</si>
  <si>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</si>
  <si>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</si>
  <si>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</si>
  <si>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</si>
  <si>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</si>
  <si>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</si>
  <si>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</si>
  <si>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</si>
  <si>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</si>
  <si>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</si>
  <si>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</si>
  <si>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</si>
  <si>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</si>
  <si>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</si>
  <si>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</si>
  <si>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</si>
  <si>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</si>
  <si>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</si>
  <si>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</si>
  <si>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</si>
  <si>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</si>
  <si>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</si>
  <si>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</si>
  <si>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</si>
  <si>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</si>
  <si>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</si>
  <si>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</si>
  <si>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</si>
  <si>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</si>
  <si>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</si>
  <si>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</si>
  <si>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</si>
  <si>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</si>
  <si>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</si>
  <si>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</si>
  <si>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</si>
  <si>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</si>
  <si>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</si>
  <si>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</si>
  <si>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</si>
  <si>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</si>
  <si>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</si>
  <si>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</si>
  <si>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</si>
  <si>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</si>
  <si>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</si>
  <si>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</si>
  <si>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</si>
  <si>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</si>
  <si>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</si>
  <si>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</si>
  <si>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</si>
  <si>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</si>
  <si>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</si>
  <si>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</si>
  <si>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</si>
  <si>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</si>
  <si>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</si>
  <si>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</si>
  <si>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</si>
  <si>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</si>
  <si>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</si>
  <si>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</si>
  <si>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</si>
  <si>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</si>
  <si>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</si>
  <si>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</si>
  <si>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</si>
  <si>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</si>
  <si>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</si>
  <si>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</si>
  <si>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</si>
  <si>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</si>
  <si>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</si>
  <si>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</si>
  <si>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</si>
  <si>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</si>
  <si>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</si>
  <si>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</si>
  <si>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</si>
  <si>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</si>
  <si>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</si>
  <si>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</si>
  <si>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</si>
  <si>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</si>
  <si>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</si>
  <si>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</si>
  <si>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</si>
  <si>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</si>
  <si>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</si>
  <si>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</si>
  <si>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</si>
  <si>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</si>
  <si>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</si>
  <si>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</si>
  <si>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</si>
  <si>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</si>
  <si>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</si>
  <si>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</si>
  <si>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</si>
  <si>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</si>
  <si>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</si>
  <si>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</si>
  <si>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</si>
  <si>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</si>
  <si>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</si>
  <si>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</si>
  <si>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</si>
  <si>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</si>
  <si>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</si>
  <si>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</si>
  <si>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</si>
  <si>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</si>
  <si>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</si>
  <si>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</si>
  <si>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</si>
  <si>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</si>
  <si>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</si>
  <si>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</si>
  <si>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</si>
  <si>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</si>
  <si>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</si>
  <si>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</si>
  <si>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</si>
  <si>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</si>
  <si>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</si>
  <si>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</si>
  <si>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</si>
  <si>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</si>
  <si>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</si>
  <si>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</si>
  <si>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</si>
  <si>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</si>
  <si>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</si>
  <si>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</si>
  <si>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</si>
  <si>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</si>
  <si>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</si>
  <si>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</si>
  <si>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</si>
  <si>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</si>
  <si>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</si>
  <si>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</si>
  <si>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</si>
  <si>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</si>
  <si>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</si>
  <si>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</si>
  <si>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</si>
  <si>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</si>
  <si>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</si>
  <si>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</si>
  <si>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</si>
  <si>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</si>
  <si>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</si>
  <si>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</si>
  <si>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</si>
  <si>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</si>
  <si>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</si>
  <si>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</si>
  <si>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</si>
  <si>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</si>
  <si>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</si>
  <si>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</si>
  <si>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</si>
  <si>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</si>
  <si>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</si>
  <si>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</si>
  <si>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</si>
  <si>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</si>
  <si>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</si>
  <si>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</si>
  <si>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</si>
  <si>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</si>
  <si>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</si>
  <si>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</si>
  <si>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</si>
  <si>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</si>
  <si>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</si>
  <si>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</si>
  <si>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</si>
  <si>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</si>
  <si>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</si>
  <si>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</si>
  <si>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</si>
  <si>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</si>
  <si>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</si>
  <si>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</si>
  <si>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</si>
  <si>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</si>
  <si>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</si>
  <si>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</si>
  <si>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</si>
  <si>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</si>
  <si>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</si>
  <si>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</si>
  <si>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</si>
  <si>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</si>
  <si>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</si>
  <si>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</si>
  <si>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</si>
  <si>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</si>
  <si>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</si>
  <si>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</si>
  <si>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</si>
  <si>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</si>
  <si>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</si>
  <si>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</si>
  <si>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</si>
  <si>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</si>
  <si>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</si>
  <si>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</si>
  <si>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</si>
  <si>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</si>
  <si>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</si>
  <si>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</si>
  <si>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</si>
  <si>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</si>
  <si>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</si>
  <si>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</si>
  <si>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</si>
  <si>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</si>
  <si>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</si>
  <si>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</si>
  <si>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</si>
  <si>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</si>
  <si>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</si>
  <si>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</si>
  <si>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</si>
  <si>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</si>
  <si>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</si>
  <si>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</si>
  <si>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</si>
  <si>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</si>
  <si>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</si>
  <si>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</si>
  <si>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</si>
  <si>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</si>
  <si>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</si>
  <si>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</si>
  <si>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</si>
  <si>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</si>
  <si>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</si>
  <si>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</si>
  <si>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</si>
  <si>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</si>
  <si>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</si>
  <si>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</si>
  <si>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</si>
  <si>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</si>
  <si>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</si>
  <si>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</si>
  <si>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</si>
  <si>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</si>
  <si>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</si>
  <si>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</si>
  <si>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</si>
  <si>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</si>
  <si>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</si>
  <si>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</si>
  <si>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</si>
  <si>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</si>
  <si>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</si>
  <si>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</si>
  <si>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</si>
  <si>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</si>
  <si>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</si>
  <si>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</si>
  <si>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</si>
  <si>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</si>
  <si>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</si>
  <si>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</si>
  <si>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</si>
  <si>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</si>
  <si>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</si>
  <si>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</si>
  <si>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</si>
  <si>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</si>
  <si>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</si>
  <si>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</si>
  <si>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</si>
  <si>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</si>
  <si>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</si>
  <si>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</si>
  <si>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</si>
  <si>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</si>
  <si>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</si>
  <si>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</si>
  <si>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</si>
  <si>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</si>
  <si>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</si>
  <si>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</si>
  <si>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</si>
  <si>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</si>
  <si>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</si>
  <si>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</si>
  <si>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</si>
  <si>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</si>
  <si>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</si>
  <si>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</si>
  <si>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</si>
  <si>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</si>
  <si>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</si>
  <si>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</si>
  <si>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</si>
  <si>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</si>
  <si>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</si>
  <si>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</si>
  <si>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</si>
  <si>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</si>
  <si>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</si>
  <si>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</si>
  <si>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</si>
  <si>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</si>
  <si>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</si>
  <si>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</si>
  <si>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</si>
  <si>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</si>
  <si>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</si>
  <si>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</si>
  <si>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</si>
  <si>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</si>
  <si>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</si>
  <si>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</si>
  <si>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</si>
  <si>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</si>
  <si>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</si>
  <si>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</si>
  <si>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</si>
  <si>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</si>
  <si>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</si>
  <si>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</si>
  <si>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</si>
  <si>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</si>
  <si>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</si>
  <si>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</si>
  <si>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</si>
  <si>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</si>
  <si>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</si>
  <si>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</si>
  <si>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</si>
  <si>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</si>
  <si>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</si>
  <si>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</si>
  <si>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</si>
  <si>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</si>
  <si>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</si>
  <si>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</si>
  <si>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</si>
  <si>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</si>
  <si>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</si>
  <si>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</si>
  <si>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</si>
  <si>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</si>
  <si>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</si>
  <si>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</si>
  <si>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</si>
  <si>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</si>
  <si>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</si>
  <si>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</si>
  <si>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</si>
  <si>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</si>
  <si>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</si>
  <si>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</si>
  <si>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</si>
  <si>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</si>
  <si>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</si>
  <si>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</si>
  <si>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</si>
  <si>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</si>
  <si>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</si>
  <si>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</si>
  <si>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</si>
  <si>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</si>
  <si>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</si>
  <si>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</si>
  <si>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</si>
  <si>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</si>
  <si>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</si>
  <si>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</si>
  <si>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</si>
  <si>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</si>
  <si>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</si>
  <si>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</si>
  <si>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</si>
  <si>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</si>
  <si>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</si>
  <si>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</si>
  <si>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</si>
  <si>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</si>
  <si>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</si>
  <si>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</si>
  <si>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</si>
  <si>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</si>
  <si>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</si>
  <si>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</si>
  <si>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</si>
  <si>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</si>
  <si>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</si>
  <si>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</si>
  <si>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</si>
  <si>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</si>
  <si>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</si>
  <si>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</si>
  <si>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</si>
  <si>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</si>
  <si>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</si>
  <si>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</si>
  <si>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</si>
  <si>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</si>
  <si>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</si>
  <si>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</si>
  <si>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</si>
  <si>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</si>
  <si>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</si>
  <si>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</si>
  <si>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</si>
  <si>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</si>
  <si>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</si>
  <si>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</si>
  <si>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</si>
  <si>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</si>
  <si>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</si>
  <si>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</si>
  <si>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</si>
  <si>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</si>
  <si>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</si>
  <si>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</si>
  <si>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</si>
  <si>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</si>
  <si>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</si>
  <si>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</si>
  <si>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</si>
  <si>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</si>
  <si>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</si>
  <si>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</si>
  <si>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</si>
  <si>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</si>
  <si>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</si>
  <si>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</si>
  <si>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</si>
  <si>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</si>
  <si>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</si>
  <si>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</si>
  <si>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</si>
  <si>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</si>
  <si>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</si>
  <si>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</si>
  <si>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</si>
  <si>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</si>
  <si>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</si>
  <si>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</si>
  <si>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</si>
  <si>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</si>
  <si>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</si>
  <si>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</si>
  <si>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</si>
  <si>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</si>
  <si>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</si>
  <si>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</si>
  <si>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</si>
  <si>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</si>
  <si>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</si>
  <si>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</si>
  <si>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</si>
  <si>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</si>
  <si>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</si>
  <si>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</si>
  <si>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</si>
  <si>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</si>
  <si>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</si>
  <si>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</si>
  <si>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</si>
  <si>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</si>
  <si>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</si>
  <si>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</si>
  <si>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</si>
  <si>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</si>
  <si>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</si>
  <si>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</si>
  <si>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</si>
  <si>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</si>
  <si>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</si>
  <si>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</si>
  <si>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</si>
  <si>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</si>
  <si>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</si>
  <si>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</si>
  <si>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</si>
  <si>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</si>
  <si>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</si>
  <si>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</si>
  <si>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</si>
  <si>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</si>
  <si>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</si>
  <si>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</si>
  <si>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</si>
  <si>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</si>
  <si>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</si>
  <si>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</si>
  <si>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</si>
  <si>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</si>
  <si>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</si>
  <si>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</si>
  <si>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</si>
  <si>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</si>
  <si>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</si>
  <si>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</si>
  <si>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</si>
  <si>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</si>
  <si>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</si>
  <si>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</si>
  <si>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</si>
  <si>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</si>
  <si>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</si>
  <si>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</si>
  <si>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</si>
  <si>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</si>
  <si>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</si>
  <si>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</si>
  <si>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</si>
  <si>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</si>
  <si>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</si>
  <si>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</si>
  <si>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</si>
  <si>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</si>
  <si>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</si>
  <si>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</si>
  <si>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</si>
  <si>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</si>
  <si>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</si>
  <si>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</si>
  <si>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</si>
  <si>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</si>
  <si>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</si>
  <si>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</si>
  <si>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</si>
  <si>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</si>
  <si>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</si>
  <si>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</si>
  <si>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</si>
  <si>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</si>
  <si>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</si>
  <si>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</si>
  <si>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</si>
  <si>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</si>
  <si>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</si>
  <si>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</si>
  <si>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</si>
  <si>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</si>
  <si>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</si>
  <si>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</si>
  <si>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</si>
  <si>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</si>
  <si>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</si>
  <si>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</si>
  <si>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</si>
  <si>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</si>
  <si>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</si>
  <si>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</si>
  <si>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</si>
  <si>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</si>
  <si>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</si>
  <si>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</si>
  <si>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</si>
  <si>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</si>
  <si>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</si>
  <si>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</si>
  <si>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</si>
  <si>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</si>
  <si>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</si>
  <si>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</si>
  <si>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</si>
  <si>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</si>
  <si>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</si>
  <si>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</si>
  <si>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</si>
  <si>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</si>
  <si>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</si>
  <si>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</si>
  <si>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</si>
  <si>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</si>
  <si>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</si>
  <si>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</si>
  <si>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</si>
  <si>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</si>
  <si>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</si>
  <si>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</si>
  <si>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</si>
  <si>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</si>
  <si>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</si>
  <si>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</si>
  <si>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</si>
  <si>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</si>
  <si>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</si>
  <si>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</si>
  <si>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</si>
  <si>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</si>
  <si>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</si>
  <si>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</si>
  <si>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</si>
  <si>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</si>
  <si>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</si>
  <si>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</si>
  <si>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</si>
  <si>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</si>
  <si>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</si>
  <si>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</si>
  <si>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</si>
  <si>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</si>
  <si>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</si>
  <si>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</si>
  <si>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</si>
  <si>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</si>
  <si>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</si>
  <si>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</si>
  <si>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</si>
  <si>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</si>
  <si>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</si>
  <si>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</si>
  <si>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</si>
  <si>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</si>
  <si>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</si>
  <si>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</si>
  <si>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</si>
  <si>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</si>
  <si>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</si>
  <si>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</si>
  <si>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</si>
  <si>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</si>
  <si>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</si>
  <si>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</si>
  <si>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</si>
  <si>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</si>
  <si>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</si>
  <si>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</si>
  <si>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</si>
  <si>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</si>
  <si>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</si>
  <si>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</si>
  <si>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</si>
  <si>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</si>
  <si>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</si>
  <si>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</si>
  <si>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</si>
  <si>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</si>
  <si>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</si>
  <si>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</si>
  <si>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</si>
  <si>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</si>
  <si>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</si>
  <si>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</si>
  <si>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</si>
  <si>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</si>
  <si>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</si>
  <si>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</si>
  <si>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</si>
  <si>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</si>
  <si>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</si>
  <si>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</si>
  <si>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</si>
  <si>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</si>
  <si>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</si>
  <si>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</si>
  <si>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</si>
  <si>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</si>
  <si>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</si>
  <si>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</si>
  <si>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</si>
  <si>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</si>
  <si>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</si>
  <si>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</si>
  <si>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</si>
  <si>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</si>
  <si>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</si>
  <si>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</si>
  <si>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</si>
  <si>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</si>
  <si>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</si>
  <si>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</si>
  <si>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</si>
  <si>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</si>
  <si>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</si>
  <si>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</si>
  <si>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</si>
  <si>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</si>
  <si>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</si>
  <si>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</si>
  <si>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</si>
  <si>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</si>
  <si>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</si>
  <si>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</si>
  <si>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</si>
  <si>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</si>
  <si>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</si>
  <si>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</si>
  <si>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</si>
  <si>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</si>
  <si>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</si>
  <si>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</si>
  <si>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</si>
  <si>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</si>
  <si>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</si>
  <si>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</si>
  <si>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</si>
  <si>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</si>
  <si>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</si>
  <si>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</si>
  <si>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</si>
  <si>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</si>
  <si>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</si>
  <si>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</si>
  <si>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</si>
  <si>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</si>
  <si>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</si>
  <si>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</si>
  <si>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</si>
  <si>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</si>
  <si>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</si>
  <si>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</si>
  <si>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</si>
  <si>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</si>
  <si>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</si>
  <si>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</si>
  <si>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</si>
  <si>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</si>
  <si>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</si>
  <si>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</si>
  <si>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</si>
  <si>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</si>
  <si>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</si>
  <si>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</si>
  <si>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</si>
  <si>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</si>
  <si>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</si>
  <si>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</si>
  <si>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</si>
  <si>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</si>
  <si>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</si>
  <si>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</si>
  <si>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</si>
  <si>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</si>
  <si>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</si>
  <si>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</si>
  <si>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</si>
  <si>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</si>
  <si>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</si>
  <si>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</si>
  <si>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</si>
  <si>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</si>
  <si>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</si>
  <si>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</si>
  <si>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</si>
  <si>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</si>
  <si>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</si>
  <si>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</si>
  <si>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</si>
  <si>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</si>
  <si>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</si>
  <si>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</si>
  <si>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</si>
  <si>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</si>
  <si>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</si>
  <si>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</si>
  <si>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</si>
  <si>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</si>
  <si>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</si>
  <si>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</si>
  <si>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</si>
  <si>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</si>
  <si>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</si>
  <si>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</si>
  <si>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</si>
  <si>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</si>
  <si>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</si>
  <si>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</si>
  <si>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</si>
  <si>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</si>
  <si>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</si>
  <si>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</si>
  <si>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</si>
  <si>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</si>
  <si>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</si>
  <si>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</si>
  <si>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</si>
  <si>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</si>
  <si>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</si>
  <si>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</si>
  <si>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</si>
  <si>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</si>
  <si>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</si>
  <si>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</si>
  <si>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</si>
  <si>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</si>
  <si>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</si>
  <si>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</si>
  <si>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</si>
  <si>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</si>
  <si>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</si>
  <si>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</si>
  <si>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</si>
  <si>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</si>
  <si>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</si>
  <si>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</si>
  <si>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</si>
  <si>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</si>
  <si>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</si>
  <si>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</si>
  <si>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</si>
  <si>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</si>
  <si>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</si>
  <si>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</si>
  <si>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</si>
  <si>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</si>
  <si>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</si>
  <si>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</si>
  <si>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</si>
  <si>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</si>
  <si>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</si>
  <si>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</si>
  <si>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</si>
  <si>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</si>
  <si>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</si>
  <si>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</si>
  <si>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</si>
  <si>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</si>
  <si>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</si>
  <si>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</si>
  <si>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</si>
  <si>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</si>
  <si>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</si>
  <si>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</si>
  <si>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</si>
  <si>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</si>
  <si>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</si>
  <si>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</si>
  <si>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</si>
  <si>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</si>
  <si>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</si>
  <si>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</si>
  <si>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</si>
  <si>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</si>
  <si>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</si>
  <si>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</si>
  <si>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</si>
  <si>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</si>
  <si>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</si>
  <si>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</si>
  <si>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</si>
  <si>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</si>
  <si>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</si>
  <si>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</si>
  <si>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</si>
  <si>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</si>
  <si>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</si>
  <si>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</si>
  <si>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</si>
  <si>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</si>
  <si>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</si>
  <si>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</si>
  <si>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</si>
  <si>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</si>
  <si>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</si>
  <si>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</si>
  <si>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</si>
  <si>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</si>
  <si>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</si>
  <si>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</si>
  <si>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</si>
  <si>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</si>
  <si>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</si>
  <si>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</si>
  <si>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</si>
  <si>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</si>
  <si>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</si>
  <si>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</si>
  <si>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</si>
  <si>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</si>
  <si>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</si>
  <si>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</si>
  <si>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</si>
  <si>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</si>
  <si>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</si>
  <si>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</si>
  <si>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</si>
  <si>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</si>
  <si>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</si>
  <si>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</si>
  <si>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</si>
  <si>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</si>
  <si>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</si>
  <si>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</si>
  <si>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</si>
  <si>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</si>
  <si>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</si>
  <si>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</si>
  <si>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</si>
  <si>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</si>
  <si>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</si>
  <si>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</si>
  <si>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</si>
  <si>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</si>
  <si>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</si>
  <si>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</si>
  <si>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</si>
  <si>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</si>
  <si>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</si>
  <si>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</si>
  <si>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</si>
  <si>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</si>
  <si>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</si>
  <si>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</si>
  <si>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</si>
  <si>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</si>
  <si>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</si>
  <si>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</si>
  <si>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</si>
  <si>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</si>
  <si>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</si>
  <si>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</si>
  <si>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</si>
  <si>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</si>
  <si>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</si>
  <si>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</si>
  <si>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</si>
  <si>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</si>
  <si>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</si>
  <si>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</si>
  <si>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</si>
  <si>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</si>
  <si>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</si>
  <si>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</si>
  <si>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</si>
  <si>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</si>
  <si>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</si>
  <si>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</si>
  <si>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</si>
  <si>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</si>
  <si>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</si>
  <si>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</si>
  <si>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</si>
  <si>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</si>
  <si>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</si>
  <si>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</si>
  <si>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</si>
  <si>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</si>
  <si>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</si>
  <si>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</si>
  <si>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</si>
  <si>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</si>
  <si>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</si>
  <si>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</si>
  <si>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</si>
  <si>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</si>
  <si>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</si>
  <si>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</si>
  <si>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</si>
  <si>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</si>
  <si>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</si>
  <si>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</si>
  <si>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</si>
  <si>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</si>
  <si>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</si>
  <si>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</si>
  <si>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</si>
  <si>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</si>
  <si>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</si>
  <si>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</si>
  <si>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</si>
  <si>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</si>
  <si>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</si>
  <si>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</si>
  <si>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</si>
  <si>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</si>
  <si>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</si>
  <si>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</si>
  <si>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</si>
  <si>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</si>
  <si>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</si>
  <si>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</si>
  <si>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</si>
  <si>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</si>
  <si>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</si>
  <si>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</si>
  <si>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</si>
  <si>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</si>
  <si>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</si>
  <si>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</si>
  <si>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</si>
  <si>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</si>
  <si>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</si>
  <si>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</si>
  <si>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</si>
  <si>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</si>
  <si>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</si>
  <si>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</si>
  <si>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</si>
  <si>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</si>
  <si>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</si>
  <si>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</si>
  <si>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</si>
  <si>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</si>
  <si>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</si>
  <si>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</si>
  <si>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</si>
  <si>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</si>
  <si>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</si>
  <si>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</si>
  <si>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</si>
  <si>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</si>
  <si>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</si>
  <si>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</si>
  <si>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</si>
  <si>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</si>
  <si>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</si>
  <si>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</si>
  <si>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</si>
  <si>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</si>
  <si>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</si>
  <si>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</si>
  <si>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</si>
  <si>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</si>
  <si>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</si>
  <si>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</si>
  <si>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</si>
  <si>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</si>
  <si>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</si>
  <si>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</si>
  <si>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</si>
  <si>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</si>
  <si>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</si>
  <si>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</si>
  <si>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</si>
  <si>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</si>
  <si>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</si>
  <si>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</si>
  <si>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</si>
  <si>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</si>
  <si>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</si>
  <si>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</si>
  <si>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</si>
  <si>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</si>
  <si>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</si>
  <si>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</si>
  <si>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</si>
  <si>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</si>
  <si>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</si>
  <si>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</si>
  <si>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</si>
  <si>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</si>
  <si>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</si>
  <si>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</si>
  <si>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</si>
  <si>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</si>
  <si>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</si>
  <si>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</si>
  <si>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</si>
  <si>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</si>
  <si>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</si>
  <si>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</si>
  <si>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</si>
  <si>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</si>
  <si>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</si>
  <si>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</si>
  <si>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</si>
  <si>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</si>
  <si>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</si>
  <si>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</si>
  <si>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</si>
  <si>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</si>
  <si>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</si>
  <si>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</si>
  <si>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</si>
  <si>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</si>
  <si>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</si>
  <si>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</si>
  <si>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</si>
  <si>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</si>
  <si>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</si>
  <si>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</si>
  <si>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</si>
  <si>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</si>
  <si>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</si>
  <si>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</si>
  <si>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</si>
  <si>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</si>
  <si>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</si>
  <si>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</si>
  <si>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</si>
  <si>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</si>
  <si>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</si>
  <si>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</si>
  <si>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</si>
  <si>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</si>
  <si>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</si>
  <si>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</si>
  <si>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</si>
  <si>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</si>
  <si>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</si>
  <si>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</si>
  <si>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</si>
  <si>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</si>
  <si>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</si>
  <si>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</si>
  <si>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</si>
  <si>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</si>
  <si>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</si>
  <si>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</si>
  <si>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</si>
  <si>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</si>
  <si>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</si>
  <si>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</si>
  <si>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</si>
  <si>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</si>
  <si>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</si>
  <si>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</si>
  <si>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</si>
  <si>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</si>
  <si>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</si>
  <si>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</si>
  <si>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</si>
  <si>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</si>
  <si>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</si>
  <si>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</si>
  <si>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</si>
  <si>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</si>
  <si>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</si>
  <si>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</si>
  <si>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</si>
  <si>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</si>
  <si>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</si>
  <si>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</si>
  <si>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</si>
  <si>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</si>
  <si>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</si>
  <si>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</si>
  <si>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</si>
  <si>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</si>
  <si>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</si>
  <si>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</si>
  <si>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</si>
  <si>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</si>
  <si>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</si>
  <si>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</si>
  <si>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</si>
  <si>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</si>
  <si>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</si>
  <si>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</si>
  <si>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</si>
  <si>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</si>
  <si>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</si>
  <si>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</si>
  <si>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</si>
  <si>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</si>
  <si>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</si>
  <si>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</si>
  <si>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</si>
  <si>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</si>
  <si>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</si>
  <si>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</si>
  <si>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</si>
  <si>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</si>
  <si>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</si>
  <si>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</si>
  <si>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</si>
  <si>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</si>
  <si>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</si>
  <si>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</si>
  <si>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</si>
  <si>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</si>
  <si>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</si>
  <si>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</si>
  <si>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</si>
  <si>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</si>
  <si>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</si>
  <si>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</si>
  <si>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</si>
  <si>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</si>
  <si>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</si>
  <si>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</si>
  <si>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</si>
  <si>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</si>
  <si>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</si>
  <si>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</si>
  <si>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</si>
  <si>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</si>
  <si>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</si>
  <si>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</si>
  <si>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</si>
  <si>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</si>
  <si>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</si>
  <si>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</si>
  <si>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</si>
  <si>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</si>
  <si>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</si>
  <si>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</si>
  <si>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</si>
  <si>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</si>
  <si>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</si>
  <si>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</si>
  <si>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</si>
  <si>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</si>
  <si>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</si>
  <si>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</si>
  <si>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</si>
  <si>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</si>
  <si>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</si>
  <si>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</si>
  <si>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</si>
  <si>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</si>
  <si>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</si>
  <si>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</si>
  <si>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</si>
  <si>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</si>
  <si>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</si>
  <si>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</si>
  <si>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</si>
  <si>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</si>
  <si>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</si>
  <si>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</si>
  <si>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</si>
  <si>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</si>
  <si>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</si>
  <si>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</si>
  <si>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</si>
  <si>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</si>
  <si>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</si>
  <si>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</si>
  <si>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</si>
  <si>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</si>
  <si>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</si>
  <si>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</si>
  <si>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</si>
  <si>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</si>
  <si>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</si>
  <si>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</si>
  <si>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</si>
  <si>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</si>
  <si>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</si>
  <si>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</si>
  <si>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</si>
  <si>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</si>
  <si>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</si>
  <si>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</si>
  <si>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</si>
  <si>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</si>
  <si>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</si>
  <si>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</si>
  <si>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</si>
  <si>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</si>
  <si>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</si>
  <si>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</si>
  <si>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</si>
  <si>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</si>
  <si>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</si>
  <si>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</si>
  <si>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</si>
  <si>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</si>
  <si>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</si>
  <si>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</si>
  <si>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</si>
  <si>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</si>
  <si>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</si>
  <si>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</si>
  <si>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</si>
  <si>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</si>
  <si>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</si>
  <si>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</si>
  <si>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</si>
  <si>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</si>
  <si>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</si>
  <si>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</si>
  <si>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</si>
  <si>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</si>
  <si>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</si>
  <si>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</si>
  <si>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</si>
  <si>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</si>
  <si>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</si>
  <si>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</si>
  <si>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</si>
  <si>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</si>
  <si>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</si>
  <si>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</si>
  <si>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</si>
  <si>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</si>
  <si>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</si>
  <si>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</si>
  <si>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</si>
  <si>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</si>
  <si>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</si>
  <si>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</si>
  <si>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</si>
  <si>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</si>
  <si>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</si>
  <si>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</si>
  <si>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</si>
  <si>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</si>
  <si>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</si>
  <si>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</si>
  <si>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</si>
  <si>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</si>
  <si>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</si>
  <si>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</si>
  <si>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</si>
  <si>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</si>
  <si>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</si>
  <si>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</si>
  <si>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</si>
  <si>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</si>
  <si>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</si>
  <si>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</si>
  <si>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</si>
  <si>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</si>
  <si>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</si>
  <si>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</si>
  <si>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</si>
  <si>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</si>
  <si>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</si>
  <si>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</si>
  <si>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</si>
  <si>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</si>
  <si>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</si>
  <si>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</si>
  <si>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</si>
  <si>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</si>
  <si>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</si>
  <si>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</si>
  <si>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</si>
  <si>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</si>
  <si>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</si>
  <si>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</si>
  <si>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</si>
  <si>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</si>
  <si>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</si>
  <si>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</si>
  <si>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</si>
  <si>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</si>
  <si>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</si>
  <si>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</si>
  <si>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</si>
  <si>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</si>
  <si>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</si>
  <si>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</si>
  <si>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</si>
  <si>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</si>
  <si>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</si>
  <si>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</si>
  <si>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</si>
  <si>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</si>
  <si>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</si>
  <si>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</si>
  <si>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</si>
  <si>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</si>
  <si>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</si>
  <si>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</si>
  <si>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</si>
  <si>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</si>
  <si>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</si>
  <si>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</si>
  <si>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</si>
  <si>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</si>
  <si>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</si>
  <si>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</si>
  <si>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</si>
  <si>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</si>
  <si>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</si>
  <si>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</si>
  <si>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</si>
  <si>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</si>
  <si>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</si>
  <si>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</si>
  <si>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</si>
  <si>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</si>
  <si>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</si>
  <si>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</si>
  <si>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</si>
  <si>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</si>
  <si>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</si>
  <si>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</si>
  <si>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</si>
  <si>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</si>
  <si>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</si>
  <si>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</si>
  <si>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</si>
  <si>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</si>
  <si>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</si>
  <si>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</si>
  <si>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</si>
  <si>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</si>
  <si>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</si>
  <si>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</si>
  <si>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</si>
  <si>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</si>
  <si>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</si>
  <si>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</si>
  <si>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</si>
  <si>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</si>
  <si>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</si>
  <si>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</si>
  <si>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</si>
  <si>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</si>
  <si>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</si>
  <si>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</si>
  <si>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</si>
  <si>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</si>
  <si>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</si>
  <si>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</si>
  <si>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</si>
  <si>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</si>
  <si>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</si>
  <si>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</si>
  <si>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</si>
  <si>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</si>
  <si>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</si>
  <si>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</si>
  <si>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</si>
  <si>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</si>
  <si>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</si>
  <si>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</si>
  <si>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</si>
  <si>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</si>
  <si>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</si>
  <si>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</si>
  <si>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</si>
  <si>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</si>
  <si>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</si>
  <si>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</si>
  <si>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</si>
  <si>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</si>
  <si>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</si>
  <si>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</si>
  <si>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</si>
  <si>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</si>
  <si>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</si>
  <si>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</si>
  <si>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</si>
  <si>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</si>
  <si>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</si>
  <si>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</si>
  <si>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</si>
  <si>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</si>
  <si>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</si>
  <si>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</si>
  <si>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</si>
  <si>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</si>
  <si>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</si>
  <si>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</si>
  <si>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</si>
  <si>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</si>
  <si>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</si>
  <si>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</si>
  <si>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</si>
  <si>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</si>
  <si>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</si>
  <si>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</si>
  <si>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</si>
  <si>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</si>
  <si>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</si>
  <si>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</si>
  <si>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</si>
  <si>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</si>
  <si>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</si>
  <si>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</si>
  <si>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</si>
  <si>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</si>
  <si>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</si>
  <si>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</si>
  <si>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</si>
  <si>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</si>
  <si>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</si>
  <si>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</si>
  <si>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</si>
  <si>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</si>
  <si>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</si>
  <si>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</si>
  <si>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</si>
  <si>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</si>
  <si>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</si>
  <si>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</si>
  <si>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</si>
  <si>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</si>
  <si>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</si>
  <si>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</si>
  <si>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</si>
  <si>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</si>
  <si>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</si>
  <si>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</si>
  <si>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</si>
  <si>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</si>
  <si>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</si>
  <si>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</si>
  <si>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</si>
  <si>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</si>
  <si>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</si>
  <si>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</si>
  <si>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</si>
  <si>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</si>
  <si>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</si>
  <si>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</si>
  <si>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</si>
  <si>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</si>
  <si>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</si>
  <si>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</si>
  <si>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</si>
  <si>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</si>
  <si>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</si>
  <si>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</si>
  <si>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</si>
  <si>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</si>
  <si>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</si>
  <si>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</si>
  <si>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</si>
  <si>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</si>
  <si>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</si>
  <si>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</si>
  <si>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</si>
  <si>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</si>
  <si>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</si>
  <si>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</si>
  <si>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</si>
  <si>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</si>
  <si>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</si>
  <si>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</si>
  <si>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</si>
  <si>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</si>
  <si>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</si>
  <si>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</si>
  <si>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</si>
  <si>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</si>
  <si>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</si>
  <si>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</si>
  <si>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</si>
  <si>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</si>
  <si>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</si>
  <si>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</si>
  <si>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</si>
  <si>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</si>
  <si>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</si>
  <si>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</si>
  <si>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</si>
  <si>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</si>
  <si>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</si>
  <si>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</si>
  <si>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</si>
  <si>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</si>
  <si>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</si>
  <si>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</si>
  <si>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</si>
  <si>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</si>
  <si>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</si>
  <si>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</si>
  <si>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</si>
  <si>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</si>
  <si>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</si>
  <si>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</si>
  <si>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</si>
  <si>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</si>
  <si>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</si>
  <si>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</si>
  <si>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</si>
  <si>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</si>
  <si>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</si>
  <si>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</si>
  <si>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</si>
  <si>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</si>
  <si>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</si>
  <si>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</si>
  <si>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</si>
  <si>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</si>
  <si>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</si>
  <si>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</si>
  <si>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</si>
  <si>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</si>
  <si>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</si>
  <si>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</si>
  <si>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</si>
  <si>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</si>
  <si>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</si>
  <si>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</si>
  <si>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</si>
  <si>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</si>
  <si>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</si>
  <si>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</si>
  <si>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</si>
  <si>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</si>
  <si>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</si>
  <si>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</si>
  <si>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</si>
  <si>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</si>
  <si>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</si>
  <si>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</si>
  <si>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</si>
  <si>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</si>
  <si>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</si>
  <si>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</si>
  <si>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</si>
  <si>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</si>
  <si>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</si>
  <si>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</si>
  <si>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</si>
  <si>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</si>
  <si>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</si>
  <si>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</si>
  <si>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</si>
  <si>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</si>
  <si>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</si>
  <si>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</si>
  <si>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</si>
  <si>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</si>
  <si>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</si>
  <si>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</si>
  <si>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</si>
  <si>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</si>
  <si>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</si>
  <si>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</si>
  <si>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</si>
  <si>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</si>
  <si>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</si>
  <si>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</si>
  <si>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</si>
  <si>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</si>
  <si>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</si>
  <si>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</si>
  <si>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</si>
  <si>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</si>
  <si>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</si>
  <si>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</si>
  <si>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</si>
  <si>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</si>
  <si>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</si>
  <si>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</si>
  <si>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</si>
  <si>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</si>
  <si>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</si>
  <si>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</si>
  <si>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</si>
  <si>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</si>
  <si>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</si>
  <si>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</si>
  <si>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</si>
  <si>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</si>
  <si>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</si>
  <si>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</si>
  <si>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</si>
  <si>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</si>
  <si>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</si>
  <si>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</si>
  <si>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</si>
  <si>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</si>
  <si>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</si>
  <si>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</si>
  <si>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</si>
  <si>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</si>
  <si>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</si>
  <si>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</si>
  <si>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</si>
  <si>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</si>
  <si>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</si>
  <si>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</si>
  <si>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</si>
  <si>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</si>
  <si>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</si>
  <si>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</si>
  <si>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</si>
  <si>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</si>
  <si>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</si>
  <si>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</si>
  <si>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</si>
  <si>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</si>
  <si>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</si>
  <si>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</si>
  <si>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</si>
  <si>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</si>
  <si>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</si>
  <si>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</si>
  <si>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</si>
  <si>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</si>
  <si>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</si>
  <si>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</si>
  <si>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</si>
  <si>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</si>
  <si>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</si>
  <si>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</si>
  <si>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</si>
  <si>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</si>
  <si>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</si>
  <si>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</si>
  <si>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</si>
  <si>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</si>
  <si>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</si>
  <si>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</si>
  <si>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</si>
  <si>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</si>
  <si>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</si>
  <si>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</si>
  <si>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</si>
  <si>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</si>
  <si>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</si>
  <si>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</si>
  <si>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</si>
  <si>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</si>
  <si>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</si>
  <si>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</si>
  <si>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</si>
  <si>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</si>
  <si>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</si>
  <si>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</si>
  <si>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</si>
  <si>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</si>
  <si>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</si>
  <si>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</si>
  <si>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</si>
  <si>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</si>
  <si>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</si>
  <si>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</si>
  <si>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</si>
  <si>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</si>
  <si>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</si>
  <si>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</si>
  <si>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</si>
  <si>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</si>
  <si>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</si>
  <si>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</si>
  <si>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</si>
  <si>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</si>
  <si>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</si>
  <si>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</si>
  <si>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</si>
  <si>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</si>
  <si>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</si>
  <si>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</si>
  <si>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</si>
  <si>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</si>
  <si>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</si>
  <si>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</si>
  <si>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</si>
  <si>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</si>
  <si>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</si>
  <si>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</si>
  <si>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</si>
  <si>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</si>
  <si>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</si>
  <si>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</si>
  <si>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</si>
  <si>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</si>
  <si>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</si>
  <si>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</si>
  <si>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</si>
  <si>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</si>
  <si>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</si>
  <si>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</si>
  <si>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</si>
  <si>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</si>
  <si>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</si>
  <si>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</si>
  <si>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</si>
  <si>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</si>
  <si>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</si>
  <si>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</si>
  <si>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</si>
  <si>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</si>
  <si>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</si>
  <si>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</si>
  <si>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</si>
  <si>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</si>
  <si>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</si>
  <si>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</si>
  <si>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</si>
  <si>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</si>
  <si>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</si>
  <si>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</si>
  <si>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</si>
  <si>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</si>
  <si>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</si>
  <si>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</si>
  <si>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</si>
  <si>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</si>
  <si>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</si>
  <si>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</si>
  <si>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</si>
  <si>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</si>
  <si>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</si>
  <si>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</si>
  <si>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</si>
  <si>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</si>
  <si>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</si>
  <si>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</si>
  <si>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</si>
  <si>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</si>
  <si>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</si>
  <si>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</si>
  <si>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</si>
  <si>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</si>
  <si>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</si>
  <si>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</si>
  <si>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</si>
  <si>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</si>
  <si>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</si>
  <si>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</si>
  <si>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</si>
  <si>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</si>
  <si>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</si>
  <si>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</si>
  <si>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</si>
  <si>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</si>
  <si>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</si>
  <si>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</si>
  <si>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</si>
  <si>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</si>
  <si>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</si>
  <si>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</si>
  <si>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</si>
  <si>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</si>
  <si>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</si>
  <si>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</si>
  <si>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</si>
  <si>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</si>
  <si>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</si>
  <si>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</si>
  <si>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</si>
  <si>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</si>
  <si>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</si>
  <si>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</si>
  <si>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</si>
  <si>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</si>
  <si>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</si>
  <si>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</si>
  <si>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</si>
  <si>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</si>
  <si>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</si>
  <si>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</si>
  <si>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</si>
  <si>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</si>
  <si>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</si>
  <si>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</si>
  <si>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</si>
  <si>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</si>
  <si>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</si>
  <si>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</si>
  <si>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</si>
  <si>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</si>
  <si>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</si>
  <si>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</si>
  <si>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</si>
  <si>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</si>
  <si>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</si>
  <si>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</si>
  <si>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</si>
  <si>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</si>
  <si>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</si>
  <si>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</si>
  <si>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</si>
  <si>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</si>
  <si>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</si>
  <si>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</si>
  <si>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</si>
  <si>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</si>
  <si>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</si>
  <si>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</si>
  <si>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</si>
  <si>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</si>
  <si>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</si>
  <si>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</si>
  <si>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</si>
  <si>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</si>
  <si>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</si>
  <si>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</si>
  <si>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</si>
  <si>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</si>
  <si>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</si>
  <si>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</si>
  <si>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</si>
  <si>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</si>
  <si>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</si>
  <si>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</si>
  <si>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</si>
  <si>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</si>
  <si>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</si>
  <si>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</si>
  <si>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</si>
  <si>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</si>
  <si>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</si>
  <si>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</si>
  <si>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</si>
  <si>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</si>
  <si>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</si>
  <si>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</si>
  <si>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</si>
  <si>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</si>
  <si>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</si>
  <si>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</si>
  <si>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</si>
  <si>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</si>
  <si>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</si>
  <si>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</si>
  <si>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</si>
  <si>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</si>
  <si>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</si>
  <si>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</si>
  <si>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</si>
  <si>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</si>
  <si>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</si>
  <si>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</si>
  <si>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</si>
  <si>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</si>
  <si>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</si>
  <si>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</si>
  <si>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</si>
  <si>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</si>
  <si>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</si>
  <si>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</si>
  <si>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</si>
  <si>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</si>
  <si>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</si>
  <si>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</si>
  <si>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</si>
  <si>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</si>
  <si>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</si>
  <si>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</si>
  <si>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</si>
  <si>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</si>
  <si>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</si>
  <si>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</si>
  <si>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</si>
  <si>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</si>
  <si>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</si>
  <si>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</si>
  <si>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</si>
  <si>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</si>
  <si>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</si>
  <si>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</si>
  <si>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</si>
  <si>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</si>
  <si>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</si>
  <si>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</si>
  <si>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</si>
  <si>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</si>
  <si>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</si>
  <si>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</si>
  <si>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</si>
  <si>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</si>
  <si>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</si>
  <si>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</si>
  <si>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</si>
  <si>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</si>
  <si>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</si>
  <si>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</si>
  <si>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</si>
  <si>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</si>
  <si>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</si>
  <si>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</si>
  <si>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</si>
  <si>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</si>
  <si>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</si>
  <si>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</si>
  <si>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</si>
  <si>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</si>
  <si>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</si>
  <si>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</si>
  <si>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</si>
  <si>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</si>
  <si>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</si>
  <si>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</si>
  <si>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</si>
  <si>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</si>
  <si>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</si>
  <si>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</si>
  <si>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</si>
  <si>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</si>
  <si>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</si>
  <si>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</si>
  <si>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</si>
  <si>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</si>
  <si>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</si>
  <si>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</si>
  <si>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</si>
  <si>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</si>
  <si>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</si>
  <si>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</si>
  <si>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</si>
  <si>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</si>
  <si>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</si>
  <si>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</si>
  <si>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</si>
  <si>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</si>
  <si>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</si>
  <si>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</si>
  <si>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</si>
  <si>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</si>
  <si>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</si>
  <si>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</si>
  <si>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</si>
  <si>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</si>
  <si>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</si>
  <si>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</si>
  <si>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</si>
  <si>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</si>
  <si>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</si>
  <si>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</si>
  <si>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</si>
  <si>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</si>
  <si>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</si>
  <si>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</si>
  <si>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</si>
  <si>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</si>
  <si>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</si>
  <si>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</si>
  <si>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</si>
  <si>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</si>
  <si>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</si>
  <si>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</si>
  <si>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</si>
  <si>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</si>
  <si>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</si>
  <si>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</si>
  <si>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</si>
  <si>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</si>
  <si>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</si>
  <si>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</si>
  <si>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</si>
  <si>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</si>
  <si>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</si>
  <si>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</si>
  <si>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</si>
  <si>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</si>
  <si>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</si>
  <si>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</si>
  <si>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</si>
  <si>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</si>
  <si>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</si>
  <si>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</si>
  <si>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</si>
  <si>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</si>
  <si>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</si>
  <si>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</si>
  <si>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</si>
  <si>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</si>
  <si>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</si>
  <si>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</si>
  <si>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</si>
  <si>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</si>
  <si>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</si>
  <si>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</si>
  <si>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</si>
  <si>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</si>
  <si>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</si>
  <si>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</si>
  <si>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</si>
  <si>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</si>
  <si>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</si>
  <si>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</si>
  <si>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</si>
  <si>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</si>
  <si>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</si>
  <si>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</si>
  <si>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</si>
  <si>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</si>
  <si>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</si>
  <si>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</si>
  <si>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</si>
  <si>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</si>
  <si>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</si>
  <si>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</si>
  <si>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</si>
  <si>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</si>
  <si>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</si>
  <si>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</si>
  <si>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</si>
  <si>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</si>
  <si>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</si>
  <si>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</si>
  <si>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</si>
  <si>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</si>
  <si>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</si>
  <si>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</si>
  <si>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</si>
  <si>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</si>
  <si>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</si>
  <si>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</si>
  <si>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</si>
  <si>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</si>
  <si>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</si>
  <si>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</si>
  <si>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</si>
  <si>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</si>
  <si>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</si>
  <si>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</si>
  <si>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</si>
  <si>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</si>
  <si>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</si>
  <si>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</si>
  <si>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</si>
  <si>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</si>
  <si>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</si>
  <si>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</si>
  <si>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</si>
  <si>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</si>
  <si>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</si>
  <si>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</si>
  <si>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</si>
  <si>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</si>
  <si>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</si>
  <si>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</si>
  <si>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</si>
  <si>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</si>
  <si>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</si>
  <si>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</si>
  <si>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</si>
  <si>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</si>
  <si>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</si>
  <si>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</si>
  <si>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</si>
  <si>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</si>
  <si>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</si>
  <si>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</si>
  <si>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</si>
  <si>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</si>
  <si>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</si>
  <si>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</si>
  <si>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</si>
  <si>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</si>
  <si>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</si>
  <si>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</si>
  <si>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</si>
  <si>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</si>
  <si>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</si>
  <si>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</si>
  <si>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</si>
  <si>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</si>
  <si>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</si>
  <si>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</si>
  <si>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</si>
  <si>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</si>
  <si>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</si>
  <si>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</si>
  <si>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</si>
  <si>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</si>
  <si>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</si>
  <si>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</si>
  <si>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</si>
  <si>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</si>
  <si>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</si>
  <si>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</si>
  <si>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</si>
  <si>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</si>
  <si>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</si>
  <si>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</si>
  <si>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</si>
  <si>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</si>
  <si>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</si>
  <si>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</si>
  <si>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</si>
  <si>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</si>
  <si>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</si>
  <si>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</si>
  <si>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</si>
  <si>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</si>
  <si>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</si>
  <si>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</si>
  <si>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</si>
  <si>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</si>
  <si>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</si>
  <si>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</si>
  <si>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</si>
  <si>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</si>
  <si>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</si>
  <si>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</si>
  <si>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</si>
  <si>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</si>
  <si>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</si>
  <si>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</si>
  <si>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</si>
  <si>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</si>
  <si>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</si>
  <si>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</si>
  <si>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</si>
  <si>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</si>
  <si>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</si>
  <si>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</si>
  <si>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</si>
  <si>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</si>
  <si>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</si>
  <si>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</si>
  <si>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</si>
  <si>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</si>
  <si>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</si>
  <si>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</si>
  <si>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</si>
  <si>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</si>
  <si>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</si>
  <si>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</si>
  <si>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</si>
  <si>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</si>
  <si>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</si>
  <si>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</si>
  <si>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</si>
  <si>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</si>
  <si>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</si>
  <si>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</si>
  <si>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</si>
  <si>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</si>
  <si>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</si>
  <si>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</si>
  <si>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</si>
  <si>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</si>
  <si>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</si>
  <si>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</si>
  <si>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</si>
  <si>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</si>
  <si>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</si>
  <si>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</si>
  <si>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</si>
  <si>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</si>
  <si>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</si>
  <si>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</si>
  <si>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</si>
  <si>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</si>
  <si>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</si>
  <si>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</si>
  <si>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</si>
  <si>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</si>
  <si>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</si>
  <si>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</si>
  <si>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</si>
  <si>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</si>
  <si>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</si>
  <si>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</si>
  <si>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</si>
  <si>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</si>
  <si>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</si>
  <si>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</si>
  <si>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</si>
  <si>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</si>
  <si>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</si>
  <si>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</si>
  <si>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</si>
  <si>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</si>
  <si>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</si>
  <si>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</si>
  <si>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</si>
  <si>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</si>
  <si>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</si>
  <si>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</si>
  <si>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</si>
  <si>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</si>
  <si>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</si>
  <si>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</si>
  <si>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</si>
  <si>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</si>
  <si>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</si>
  <si>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</si>
  <si>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</si>
  <si>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</si>
  <si>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</si>
  <si>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</si>
  <si>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</si>
  <si>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</si>
  <si>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</si>
  <si>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</si>
  <si>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</si>
  <si>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</si>
  <si>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</si>
  <si>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</si>
  <si>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</si>
  <si>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</si>
  <si>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</si>
  <si>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</si>
  <si>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</si>
  <si>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</si>
  <si>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</si>
  <si>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</si>
  <si>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</si>
  <si>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</si>
  <si>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</si>
  <si>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</si>
  <si>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</si>
  <si>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</si>
  <si>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</si>
  <si>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</si>
  <si>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</si>
  <si>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</si>
  <si>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</si>
  <si>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</si>
  <si>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</si>
  <si>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</si>
  <si>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</si>
  <si>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</si>
  <si>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</si>
  <si>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</si>
  <si>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</si>
  <si>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</si>
  <si>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</si>
  <si>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</si>
  <si>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</si>
  <si>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</si>
  <si>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</si>
  <si>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</si>
  <si>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</si>
  <si>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</si>
  <si>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</si>
  <si>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</si>
  <si>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</si>
  <si>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</si>
  <si>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</si>
  <si>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</si>
  <si>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</si>
  <si>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</si>
  <si>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</si>
  <si>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</si>
  <si>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</si>
  <si>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</si>
  <si>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</si>
  <si>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</si>
  <si>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</si>
  <si>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</si>
  <si>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</si>
  <si>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</si>
  <si>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</si>
  <si>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</si>
  <si>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</si>
  <si>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</si>
  <si>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</si>
  <si>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</si>
  <si>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</si>
  <si>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</si>
  <si>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</si>
  <si>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</si>
  <si>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</si>
  <si>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</si>
  <si>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</si>
  <si>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</si>
  <si>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</si>
  <si>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</si>
  <si>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</si>
  <si>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</si>
  <si>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</si>
  <si>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</si>
  <si>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</si>
  <si>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</si>
  <si>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</si>
  <si>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</si>
  <si>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</si>
  <si>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</si>
  <si>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</si>
  <si>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</si>
  <si>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</si>
  <si>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</si>
  <si>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</si>
  <si>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</si>
  <si>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</si>
  <si>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</si>
  <si>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</si>
  <si>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</si>
  <si>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</si>
  <si>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</si>
  <si>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</si>
  <si>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</si>
  <si>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</si>
  <si>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</si>
  <si>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</si>
  <si>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</si>
  <si>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</si>
  <si>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</si>
  <si>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</si>
  <si>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</si>
  <si>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</si>
  <si>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</si>
  <si>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</si>
  <si>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</si>
  <si>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</si>
  <si>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</si>
  <si>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</si>
  <si>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</si>
  <si>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</si>
  <si>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</si>
  <si>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</si>
  <si>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</si>
  <si>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</si>
  <si>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</si>
  <si>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</si>
  <si>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</si>
  <si>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</si>
  <si>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</si>
  <si>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</si>
  <si>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</si>
  <si>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</si>
  <si>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</si>
  <si>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</si>
  <si>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</si>
  <si>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</si>
  <si>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</si>
  <si>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</si>
  <si>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</si>
  <si>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</si>
  <si>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</si>
  <si>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</si>
  <si>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</si>
  <si>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</si>
  <si>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</si>
  <si>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</si>
  <si>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</si>
  <si>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</si>
  <si>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</si>
  <si>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</si>
  <si>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</si>
  <si>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</si>
  <si>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</si>
  <si>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</si>
  <si>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</si>
  <si>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</si>
  <si>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</si>
  <si>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</si>
  <si>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</si>
  <si>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</si>
  <si>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</si>
  <si>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</si>
  <si>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</si>
  <si>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</si>
  <si>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</si>
  <si>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</si>
  <si>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</si>
  <si>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</si>
  <si>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</si>
  <si>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</si>
  <si>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</si>
  <si>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</si>
  <si>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</si>
  <si>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</si>
  <si>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</si>
  <si>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</si>
  <si>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</si>
  <si>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</si>
  <si>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</si>
  <si>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</si>
  <si>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</si>
  <si>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</si>
  <si>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</si>
  <si>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</si>
  <si>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</si>
  <si>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</si>
  <si>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</si>
  <si>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</si>
  <si>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</si>
  <si>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</si>
  <si>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</si>
  <si>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</si>
  <si>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</si>
  <si>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</si>
  <si>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</si>
  <si>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</si>
  <si>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</si>
  <si>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</si>
  <si>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</si>
  <si>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</si>
  <si>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</si>
  <si>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</si>
  <si>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</si>
  <si>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</si>
  <si>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</si>
  <si>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</si>
  <si>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</si>
  <si>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</si>
  <si>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</si>
  <si>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</si>
  <si>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</si>
  <si>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</si>
  <si>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</si>
  <si>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</si>
  <si>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</si>
  <si>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</si>
  <si>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</si>
  <si>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</si>
  <si>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</si>
  <si>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</si>
  <si>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</si>
  <si>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</si>
  <si>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</si>
  <si>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</si>
  <si>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</si>
  <si>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</si>
  <si>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</si>
  <si>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</si>
  <si>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</si>
  <si>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</si>
  <si>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</si>
  <si>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</si>
  <si>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</si>
  <si>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</si>
  <si>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</si>
  <si>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</si>
  <si>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</si>
  <si>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</si>
  <si>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</si>
  <si>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</si>
  <si>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</si>
  <si>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</si>
  <si>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</si>
  <si>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</si>
  <si>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</si>
  <si>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</si>
  <si>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</si>
  <si>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</si>
  <si>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</si>
  <si>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</si>
  <si>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</si>
  <si>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</si>
  <si>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</si>
  <si>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</si>
  <si>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</si>
  <si>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</si>
  <si>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</si>
  <si>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</si>
  <si>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</si>
  <si>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</si>
  <si>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</si>
  <si>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</si>
  <si>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</si>
  <si>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</si>
  <si>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</si>
  <si>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</si>
  <si>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</si>
  <si>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</si>
  <si>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</si>
  <si>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</si>
  <si>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</si>
  <si>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</si>
  <si>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</si>
  <si>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</si>
  <si>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</si>
  <si>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</si>
  <si>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</si>
  <si>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</si>
  <si>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</si>
  <si>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</si>
  <si>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</si>
  <si>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</si>
  <si>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</si>
  <si>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</si>
  <si>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</si>
  <si>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</si>
  <si>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</si>
  <si>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</si>
  <si>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</si>
  <si>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</si>
  <si>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</si>
  <si>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</si>
  <si>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</si>
  <si>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</si>
  <si>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</si>
  <si>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</si>
  <si>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</si>
  <si>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</si>
  <si>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</si>
  <si>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</si>
  <si>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</si>
  <si>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</si>
  <si>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</si>
  <si>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</si>
  <si>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</si>
  <si>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</si>
  <si>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</si>
  <si>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</si>
  <si>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</si>
  <si>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</si>
  <si>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</si>
  <si>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</si>
  <si>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</si>
  <si>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</si>
  <si>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</si>
  <si>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</si>
  <si>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</si>
  <si>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</si>
  <si>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</si>
  <si>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</si>
  <si>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</si>
  <si>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</si>
  <si>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</si>
  <si>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</si>
  <si>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</si>
  <si>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</si>
  <si>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</si>
  <si>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</si>
  <si>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</si>
  <si>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</si>
  <si>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</si>
  <si>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</si>
  <si>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</si>
  <si>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</si>
  <si>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</si>
  <si>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</si>
  <si>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</si>
  <si>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</si>
  <si>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</si>
  <si>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</si>
  <si>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</si>
  <si>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</si>
  <si>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</si>
  <si>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</si>
  <si>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</si>
  <si>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</si>
  <si>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</si>
  <si>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</si>
  <si>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</si>
  <si>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</si>
  <si>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</si>
  <si>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</si>
  <si>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</si>
  <si>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</si>
  <si>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</si>
  <si>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</si>
  <si>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</si>
  <si>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</si>
  <si>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</si>
  <si>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</si>
  <si>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</si>
  <si>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</si>
  <si>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</si>
  <si>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</si>
  <si>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</si>
  <si>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</si>
  <si>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</si>
  <si>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</si>
  <si>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</si>
  <si>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</si>
  <si>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</si>
  <si>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</si>
  <si>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</si>
  <si>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</si>
  <si>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</si>
  <si>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</si>
  <si>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</si>
  <si>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</si>
  <si>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</si>
  <si>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</si>
  <si>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</si>
  <si>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</si>
  <si>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</si>
  <si>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</si>
  <si>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</si>
  <si>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</si>
  <si>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</si>
  <si>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</si>
  <si>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</si>
  <si>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</si>
  <si>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</si>
  <si>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</si>
  <si>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</si>
  <si>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</si>
  <si>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</si>
  <si>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</si>
  <si>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</si>
  <si>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</si>
  <si>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</si>
  <si>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</si>
  <si>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</si>
  <si>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</si>
  <si>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</si>
  <si>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</si>
  <si>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</si>
  <si>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</si>
  <si>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</si>
  <si>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</si>
  <si>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</si>
  <si>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</si>
  <si>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</si>
  <si>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</si>
  <si>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</si>
  <si>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</si>
  <si>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</si>
  <si>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</si>
  <si>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</si>
  <si>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</si>
  <si>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</si>
  <si>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</si>
  <si>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</si>
  <si>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</si>
  <si>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</si>
  <si>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</si>
  <si>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</si>
  <si>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</si>
  <si>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</si>
  <si>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</si>
  <si>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</si>
  <si>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</si>
  <si>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</si>
  <si>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</si>
  <si>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</si>
  <si>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</si>
  <si>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</si>
  <si>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</si>
  <si>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</si>
  <si>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</si>
  <si>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</si>
  <si>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</si>
  <si>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</si>
  <si>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</si>
  <si>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</si>
  <si>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</si>
  <si>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</si>
  <si>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</si>
  <si>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</si>
  <si>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</si>
  <si>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</si>
  <si>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</si>
  <si>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</si>
  <si>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</si>
  <si>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</si>
  <si>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</si>
  <si>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</si>
  <si>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</si>
  <si>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</si>
  <si>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</si>
  <si>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</si>
  <si>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</si>
  <si>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</si>
  <si>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</si>
  <si>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</si>
  <si>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</si>
  <si>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</si>
  <si>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</si>
  <si>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</si>
  <si>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</si>
  <si>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</si>
  <si>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</si>
  <si>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</si>
  <si>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</si>
  <si>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</si>
  <si>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</si>
  <si>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</si>
  <si>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</si>
  <si>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</si>
  <si>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</si>
  <si>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</si>
  <si>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</si>
  <si>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</si>
  <si>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</si>
  <si>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</si>
  <si>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</si>
  <si>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</si>
  <si>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</si>
  <si>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</si>
  <si>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</si>
  <si>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</si>
  <si>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</si>
  <si>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</si>
  <si>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</si>
  <si>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</si>
  <si>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</si>
  <si>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</si>
  <si>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</si>
  <si>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</si>
  <si>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</si>
  <si>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</si>
  <si>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</si>
  <si>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</si>
  <si>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</si>
  <si>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</si>
  <si>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</si>
  <si>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</si>
  <si>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</si>
  <si>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</si>
  <si>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</si>
  <si>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</si>
  <si>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</si>
  <si>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</si>
  <si>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</si>
  <si>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</si>
  <si>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</si>
  <si>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</si>
  <si>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</si>
  <si>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</si>
  <si>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</si>
  <si>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</si>
  <si>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</si>
  <si>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</si>
  <si>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</si>
  <si>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</si>
  <si>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</si>
  <si>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</si>
  <si>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</si>
  <si>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</si>
  <si>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</si>
  <si>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</si>
  <si>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</si>
  <si>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</si>
  <si>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</si>
  <si>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</si>
  <si>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</si>
  <si>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</si>
  <si>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</si>
  <si>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</si>
  <si>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</si>
  <si>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</si>
  <si>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</si>
  <si>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</si>
  <si>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</si>
  <si>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</si>
  <si>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</si>
  <si>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</si>
  <si>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</si>
  <si>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</si>
  <si>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</si>
  <si>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</si>
  <si>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</si>
  <si>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</si>
  <si>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</si>
  <si>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</si>
  <si>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</si>
  <si>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</si>
  <si>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</si>
  <si>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</si>
  <si>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</si>
  <si>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</si>
  <si>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</si>
  <si>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</si>
  <si>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</si>
  <si>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</si>
  <si>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</si>
  <si>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</si>
  <si>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</si>
  <si>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</si>
  <si>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</si>
  <si>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</si>
  <si>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</si>
  <si>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</si>
  <si>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</si>
  <si>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</si>
  <si>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</si>
  <si>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</si>
  <si>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</si>
  <si>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</si>
  <si>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</si>
  <si>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</si>
  <si>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</si>
  <si>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</si>
  <si>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</si>
  <si>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</si>
  <si>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</si>
  <si>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</si>
  <si>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</si>
  <si>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</si>
  <si>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</si>
  <si>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</si>
  <si>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</si>
  <si>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</si>
  <si>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</si>
  <si>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</si>
  <si>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</si>
  <si>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</si>
  <si>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</si>
  <si>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</si>
  <si>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</si>
  <si>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</si>
  <si>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</si>
  <si>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</si>
  <si>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</si>
  <si>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</si>
  <si>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</si>
  <si>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</si>
  <si>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</si>
  <si>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</si>
  <si>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</si>
  <si>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</si>
  <si>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</si>
  <si>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</si>
  <si>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</si>
  <si>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</si>
  <si>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</si>
  <si>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</si>
  <si>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</si>
  <si>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</si>
  <si>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</si>
  <si>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</si>
  <si>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</si>
  <si>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</si>
  <si>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</si>
  <si>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</si>
  <si>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</si>
  <si>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</si>
  <si>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</si>
  <si>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</si>
  <si>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</si>
  <si>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</si>
  <si>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</si>
  <si>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</si>
  <si>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</si>
  <si>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</si>
  <si>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</si>
  <si>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</si>
  <si>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</si>
  <si>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</si>
  <si>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</si>
  <si>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</si>
  <si>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</si>
  <si>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</si>
  <si>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</si>
  <si>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</si>
  <si>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</si>
  <si>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</si>
  <si>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</si>
  <si>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</si>
  <si>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</si>
  <si>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</si>
  <si>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</si>
  <si>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</si>
  <si>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</si>
  <si>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</si>
  <si>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</si>
  <si>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</si>
  <si>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</si>
  <si>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</si>
  <si>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</si>
  <si>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</si>
  <si>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</si>
  <si>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</si>
  <si>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</si>
  <si>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</si>
  <si>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</si>
  <si>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</si>
  <si>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</si>
  <si>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</si>
  <si>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</si>
  <si>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</si>
  <si>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</si>
  <si>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</si>
  <si>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</si>
  <si>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</si>
  <si>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</si>
  <si>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</si>
  <si>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</si>
  <si>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</si>
  <si>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</si>
  <si>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</si>
  <si>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</si>
  <si>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</si>
  <si>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</si>
  <si>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</si>
  <si>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</si>
  <si>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</si>
  <si>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</si>
  <si>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</si>
  <si>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</si>
  <si>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</si>
  <si>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</si>
  <si>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</si>
  <si>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</si>
  <si>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</si>
  <si>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</si>
  <si>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</si>
  <si>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</si>
  <si>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</si>
  <si>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</si>
  <si>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</si>
  <si>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</si>
  <si>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</si>
  <si>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</si>
  <si>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</si>
  <si>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</si>
  <si>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</si>
  <si>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</si>
  <si>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</si>
  <si>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</si>
  <si>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</si>
  <si>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</si>
  <si>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</si>
  <si>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</si>
  <si>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</si>
  <si>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</si>
  <si>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</si>
  <si>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</si>
  <si>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</si>
  <si>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</si>
  <si>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</si>
  <si>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</si>
  <si>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</si>
  <si>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</si>
  <si>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</si>
  <si>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</si>
  <si>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</si>
  <si>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</si>
  <si>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</si>
  <si>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</si>
  <si>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</si>
  <si>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</si>
  <si>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</si>
  <si>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</si>
  <si>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</si>
  <si>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</si>
  <si>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</si>
  <si>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</si>
  <si>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</si>
  <si>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</si>
  <si>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</si>
  <si>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</si>
  <si>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</si>
  <si>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</si>
  <si>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</si>
  <si>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</si>
  <si>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</si>
  <si>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</si>
  <si>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</si>
  <si>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</si>
  <si>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</si>
  <si>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</si>
  <si>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</si>
  <si>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</si>
  <si>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</si>
  <si>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</si>
  <si>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</si>
  <si>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</si>
  <si>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</si>
  <si>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</si>
  <si>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</si>
  <si>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</si>
  <si>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</si>
  <si>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</si>
  <si>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</si>
  <si>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</si>
  <si>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</si>
  <si>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</si>
  <si>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</si>
  <si>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</si>
  <si>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</si>
  <si>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</si>
  <si>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</si>
  <si>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</si>
  <si>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</si>
  <si>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</si>
  <si>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</si>
  <si>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</si>
  <si>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</si>
  <si>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</si>
  <si>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</si>
  <si>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</si>
  <si>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</si>
  <si>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</si>
  <si>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</si>
  <si>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</si>
  <si>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</si>
  <si>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</si>
  <si>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</si>
  <si>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</si>
  <si>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</si>
  <si>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</si>
  <si>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</si>
  <si>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</si>
  <si>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</si>
  <si>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</si>
  <si>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</si>
  <si>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</si>
  <si>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</si>
  <si>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</si>
  <si>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</si>
  <si>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</si>
  <si>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</si>
  <si>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</si>
  <si>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</si>
  <si>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</si>
  <si>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</si>
  <si>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</si>
  <si>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</si>
  <si>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</si>
  <si>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</si>
  <si>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</si>
  <si>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</si>
  <si>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</si>
  <si>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</si>
  <si>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</si>
  <si>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</si>
  <si>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</si>
  <si>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</si>
  <si>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</si>
  <si>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</si>
  <si>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</si>
  <si>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</si>
  <si>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</si>
  <si>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</si>
  <si>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</si>
  <si>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</si>
  <si>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</si>
  <si>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</si>
  <si>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</si>
  <si>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</si>
  <si>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</si>
  <si>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</si>
  <si>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</si>
  <si>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</si>
  <si>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</si>
  <si>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</si>
  <si>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</si>
  <si>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</si>
  <si>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</si>
  <si>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</si>
  <si>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</si>
  <si>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</si>
  <si>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</si>
  <si>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</si>
  <si>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</si>
  <si>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</si>
  <si>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</si>
  <si>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</si>
  <si>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</si>
  <si>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</si>
  <si>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</si>
  <si>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</si>
  <si>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</si>
  <si>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</si>
  <si>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</si>
  <si>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</si>
  <si>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</si>
  <si>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</si>
  <si>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</si>
  <si>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</si>
  <si>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</si>
  <si>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</si>
  <si>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</si>
  <si>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</si>
  <si>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</si>
  <si>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</si>
  <si>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</si>
  <si>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</si>
  <si>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</si>
  <si>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</si>
  <si>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</si>
  <si>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</si>
  <si>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</si>
  <si>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</si>
  <si>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</si>
  <si>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</si>
  <si>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</si>
  <si>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</si>
  <si>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</si>
  <si>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</si>
  <si>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</si>
  <si>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</si>
  <si>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</si>
  <si>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</si>
  <si>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</si>
  <si>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</si>
  <si>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</si>
  <si>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</si>
  <si>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</si>
  <si>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</si>
  <si>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</si>
  <si>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</si>
  <si>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</si>
  <si>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</si>
  <si>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</si>
  <si>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</si>
  <si>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</si>
  <si>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</si>
  <si>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</si>
  <si>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</si>
  <si>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</si>
  <si>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</si>
  <si>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</si>
  <si>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</si>
  <si>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</si>
  <si>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</si>
  <si>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</si>
  <si>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</si>
  <si>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</si>
  <si>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</si>
  <si>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</si>
  <si>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</si>
  <si>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</si>
  <si>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</si>
  <si>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</si>
  <si>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</si>
  <si>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</si>
  <si>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</si>
  <si>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</si>
  <si>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</si>
  <si>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</si>
  <si>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</si>
  <si>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</si>
  <si>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</si>
  <si>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</si>
  <si>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</si>
  <si>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</si>
  <si>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</si>
  <si>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</si>
  <si>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</si>
  <si>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</si>
  <si>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</si>
  <si>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</si>
  <si>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</si>
  <si>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</si>
  <si>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</si>
  <si>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</si>
  <si>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</si>
  <si>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</si>
  <si>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</si>
  <si>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</si>
  <si>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</si>
  <si>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</si>
  <si>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</si>
  <si>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</si>
  <si>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</si>
  <si>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</si>
  <si>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</si>
  <si>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</si>
  <si>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</si>
  <si>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</si>
  <si>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</si>
  <si>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</si>
  <si>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</si>
  <si>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</si>
  <si>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</si>
  <si>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</si>
  <si>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</si>
  <si>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</si>
  <si>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</si>
  <si>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</si>
  <si>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</si>
  <si>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</si>
  <si>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</si>
  <si>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</si>
  <si>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</si>
  <si>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</si>
  <si>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</si>
  <si>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</si>
  <si>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</si>
  <si>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</si>
  <si>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</si>
  <si>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</si>
  <si>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</si>
  <si>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</si>
  <si>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</si>
  <si>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</si>
  <si>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</si>
  <si>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</si>
  <si>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</si>
  <si>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</si>
  <si>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</si>
  <si>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</si>
  <si>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</si>
  <si>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</si>
  <si>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</si>
  <si>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</si>
  <si>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</si>
  <si>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</si>
  <si>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</si>
  <si>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</si>
  <si>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</si>
  <si>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</si>
  <si>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</si>
  <si>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</si>
  <si>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</si>
  <si>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</si>
  <si>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</si>
  <si>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</si>
  <si>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</si>
  <si>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</si>
  <si>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</si>
  <si>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</si>
  <si>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</si>
  <si>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</si>
  <si>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</si>
  <si>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</si>
  <si>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</si>
  <si>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</si>
  <si>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</si>
  <si>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</si>
  <si>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</si>
  <si>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</si>
  <si>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</si>
  <si>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</si>
  <si>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</si>
  <si>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</si>
  <si>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</si>
  <si>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</si>
  <si>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</si>
  <si>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</si>
  <si>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</si>
  <si>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</si>
  <si>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</si>
  <si>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</si>
  <si>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</si>
  <si>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</si>
  <si>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</si>
  <si>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</si>
  <si>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</si>
  <si>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</si>
  <si>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</si>
  <si>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</si>
  <si>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</si>
  <si>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</si>
  <si>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</si>
  <si>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</si>
  <si>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</si>
  <si>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</si>
  <si>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</si>
  <si>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</si>
  <si>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</si>
  <si>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</si>
  <si>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</si>
  <si>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</si>
  <si>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</si>
  <si>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</si>
  <si>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</si>
  <si>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</si>
  <si>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</si>
  <si>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</si>
  <si>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</si>
  <si>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</si>
  <si>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</si>
  <si>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</si>
  <si>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</si>
  <si>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</si>
  <si>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</si>
  <si>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</si>
  <si>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</si>
  <si>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</si>
  <si>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</si>
  <si>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</si>
  <si>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</si>
  <si>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</si>
  <si>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</si>
  <si>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</si>
  <si>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</si>
  <si>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</si>
  <si>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</si>
  <si>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</si>
  <si>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</si>
  <si>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</si>
  <si>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</si>
  <si>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</si>
  <si>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</si>
  <si>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</si>
  <si>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</si>
  <si>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</si>
  <si>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</si>
  <si>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</si>
  <si>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</si>
  <si>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</si>
  <si>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</si>
  <si>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</si>
  <si>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</si>
  <si>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</si>
  <si>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</si>
  <si>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</si>
  <si>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</si>
  <si>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</si>
  <si>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</si>
  <si>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</si>
  <si>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</si>
  <si>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</si>
  <si>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</si>
  <si>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</si>
  <si>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</si>
  <si>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</si>
  <si>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</si>
  <si>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</si>
  <si>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</si>
  <si>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</si>
  <si>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</si>
  <si>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</si>
  <si>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</si>
  <si>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</si>
  <si>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</si>
  <si>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</si>
  <si>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</si>
  <si>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</si>
  <si>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</si>
  <si>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</si>
  <si>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</si>
  <si>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</si>
  <si>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</si>
  <si>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</si>
  <si>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</si>
  <si>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</si>
  <si>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</si>
  <si>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</si>
  <si>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</si>
  <si>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</si>
  <si>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</si>
  <si>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</si>
  <si>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</si>
  <si>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</si>
  <si>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</si>
  <si>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</si>
  <si>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</si>
  <si>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</si>
  <si>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</si>
  <si>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</si>
  <si>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</si>
  <si>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</si>
  <si>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</si>
  <si>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</si>
  <si>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</si>
  <si>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</si>
  <si>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</si>
  <si>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</si>
  <si>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</si>
  <si>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</si>
  <si>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</si>
  <si>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</si>
  <si>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</si>
  <si>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</si>
  <si>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</si>
  <si>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</si>
  <si>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</si>
  <si>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</si>
  <si>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</si>
  <si>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</si>
  <si>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</si>
  <si>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</si>
  <si>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</si>
  <si>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</si>
  <si>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</si>
  <si>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</si>
  <si>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</si>
  <si>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</si>
  <si>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</si>
  <si>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</si>
  <si>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</si>
  <si>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</si>
  <si>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</si>
  <si>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</si>
  <si>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</si>
  <si>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</si>
  <si>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</si>
  <si>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</si>
  <si>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</si>
  <si>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</si>
  <si>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</si>
  <si>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</si>
  <si>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</si>
  <si>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</si>
  <si>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</si>
  <si>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</si>
  <si>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</si>
  <si>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</si>
  <si>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</si>
  <si>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</si>
  <si>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</si>
  <si>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</si>
  <si>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</si>
  <si>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</si>
  <si>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</si>
  <si>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</si>
  <si>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</si>
  <si>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</si>
  <si>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</si>
  <si>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</si>
  <si>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</si>
  <si>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</si>
  <si>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</si>
  <si>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</si>
  <si>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</si>
  <si>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</si>
  <si>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</si>
  <si>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</si>
  <si>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</si>
  <si>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</si>
  <si>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</si>
  <si>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</si>
  <si>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</si>
  <si>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</si>
  <si>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</si>
  <si>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</si>
  <si>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</si>
  <si>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</si>
  <si>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</si>
  <si>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</si>
  <si>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</si>
  <si>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</si>
  <si>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</si>
  <si>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</si>
  <si>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</si>
  <si>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</si>
  <si>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</si>
  <si>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</si>
  <si>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</si>
  <si>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</si>
  <si>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</si>
  <si>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</si>
  <si>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</si>
  <si>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</si>
  <si>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</si>
  <si>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</si>
  <si>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</si>
  <si>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</si>
  <si>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</si>
  <si>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</si>
  <si>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</si>
  <si>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</si>
  <si>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</si>
  <si>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</si>
  <si>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</si>
  <si>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</si>
  <si>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</si>
  <si>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</si>
  <si>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</si>
  <si>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</si>
  <si>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</si>
  <si>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</si>
  <si>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</si>
  <si>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</si>
  <si>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</si>
  <si>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</si>
  <si>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</si>
  <si>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</si>
  <si>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</si>
  <si>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</si>
  <si>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</si>
  <si>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</si>
  <si>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</si>
  <si>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</si>
  <si>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</si>
  <si>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</si>
  <si>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</si>
  <si>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</si>
  <si>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</si>
  <si>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</si>
  <si>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</si>
  <si>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</si>
  <si>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</si>
  <si>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</si>
  <si>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</si>
  <si>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</si>
  <si>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</si>
  <si>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</si>
  <si>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</si>
  <si>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</si>
  <si>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</si>
  <si>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</si>
  <si>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</si>
  <si>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</si>
  <si>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</si>
  <si>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</si>
  <si>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</si>
  <si>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</si>
  <si>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</si>
  <si>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</si>
  <si>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</si>
  <si>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</si>
  <si>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</si>
  <si>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</si>
  <si>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</si>
  <si>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</si>
  <si>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</si>
  <si>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</si>
  <si>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</si>
  <si>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</si>
  <si>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</si>
  <si>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</si>
  <si>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</si>
  <si>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</si>
  <si>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</si>
  <si>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</si>
  <si>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</si>
  <si>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</si>
  <si>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</si>
  <si>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</si>
  <si>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</si>
  <si>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</si>
  <si>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</si>
  <si>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</si>
  <si>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</si>
  <si>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</si>
  <si>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</si>
  <si>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</si>
  <si>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</si>
  <si>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</si>
  <si>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</si>
  <si>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</si>
  <si>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</si>
  <si>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</si>
  <si>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</si>
  <si>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</si>
  <si>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</si>
  <si>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</si>
  <si>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</si>
  <si>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</si>
  <si>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</si>
  <si>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</si>
  <si>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</si>
  <si>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</si>
  <si>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</si>
  <si>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</si>
  <si>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</si>
  <si>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</si>
  <si>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</si>
  <si>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</si>
  <si>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</si>
  <si>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</si>
  <si>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</si>
  <si>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</si>
  <si>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</si>
  <si>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</si>
  <si>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</si>
  <si>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</si>
  <si>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</si>
  <si>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</si>
  <si>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</si>
  <si>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</si>
  <si>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</si>
  <si>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</si>
  <si>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</si>
  <si>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</si>
  <si>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</si>
  <si>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</si>
  <si>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</si>
  <si>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</si>
  <si>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</si>
  <si>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</si>
  <si>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</si>
  <si>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</si>
  <si>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</si>
  <si>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</si>
  <si>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</si>
  <si>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</si>
  <si>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</si>
  <si>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</si>
  <si>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</si>
  <si>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</si>
  <si>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</si>
  <si>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</si>
  <si>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</si>
  <si>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</si>
  <si>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</si>
  <si>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</si>
  <si>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</si>
  <si>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</si>
  <si>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</si>
  <si>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</si>
  <si>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</si>
  <si>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</si>
  <si>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</si>
  <si>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</si>
  <si>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</si>
  <si>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</si>
  <si>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</si>
  <si>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</si>
  <si>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</si>
  <si>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</si>
  <si>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</si>
  <si>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</si>
  <si>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</si>
  <si>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</si>
  <si>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</si>
  <si>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</si>
  <si>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</si>
  <si>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</si>
  <si>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</si>
  <si>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</si>
  <si>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</si>
  <si>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</si>
  <si>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</si>
  <si>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</si>
  <si>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</si>
  <si>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</si>
  <si>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</si>
  <si>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</si>
  <si>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</si>
  <si>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</si>
  <si>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</si>
  <si>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</si>
  <si>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</si>
  <si>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</si>
  <si>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</si>
  <si>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</si>
  <si>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</si>
  <si>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</si>
  <si>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</si>
  <si>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</si>
  <si>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</si>
  <si>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</si>
  <si>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</si>
  <si>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</si>
  <si>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</si>
  <si>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</si>
  <si>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</si>
  <si>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</si>
  <si>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</si>
  <si>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</si>
  <si>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</si>
  <si>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</si>
  <si>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</si>
  <si>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</si>
  <si>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</si>
  <si>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</si>
  <si>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</si>
  <si>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</si>
  <si>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</si>
  <si>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</si>
  <si>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</si>
  <si>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</si>
  <si>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</si>
  <si>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</si>
  <si>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</si>
  <si>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</si>
  <si>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</si>
  <si>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</si>
  <si>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</si>
  <si>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</si>
  <si>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</si>
  <si>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</si>
  <si>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</si>
  <si>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</si>
  <si>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</si>
  <si>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</si>
  <si>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</si>
  <si>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</si>
  <si>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</si>
  <si>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</si>
  <si>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</si>
  <si>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</si>
  <si>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</si>
  <si>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</si>
  <si>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</si>
  <si>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</si>
  <si>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</si>
  <si>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</si>
  <si>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</si>
  <si>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</si>
  <si>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</si>
  <si>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</si>
  <si>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</si>
  <si>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</si>
  <si>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</si>
  <si>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</si>
  <si>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</si>
  <si>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</si>
  <si>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</si>
  <si>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</si>
  <si>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</si>
  <si>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</si>
  <si>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</si>
  <si>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</si>
  <si>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</si>
  <si>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</si>
  <si>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</si>
  <si>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</si>
  <si>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</si>
  <si>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</si>
  <si>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</si>
  <si>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</si>
  <si>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</si>
  <si>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</si>
  <si>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</si>
  <si>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</si>
  <si>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</si>
  <si>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</si>
  <si>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</si>
  <si>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</si>
  <si>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</si>
  <si>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</si>
  <si>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</si>
  <si>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</si>
  <si>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</si>
  <si>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</si>
  <si>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</si>
  <si>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</si>
  <si>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</si>
  <si>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</si>
  <si>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</si>
  <si>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</si>
  <si>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</si>
  <si>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</si>
  <si>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</si>
  <si>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</si>
  <si>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</si>
  <si>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</si>
  <si>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</si>
  <si>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</si>
  <si>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</si>
  <si>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</si>
  <si>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</si>
  <si>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</si>
  <si>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</si>
  <si>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</si>
  <si>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</si>
  <si>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</si>
  <si>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</si>
  <si>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</si>
  <si>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</si>
  <si>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</si>
  <si>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</si>
  <si>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</si>
  <si>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</si>
  <si>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</si>
  <si>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</si>
  <si>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</si>
  <si>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</si>
  <si>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</si>
  <si>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</si>
  <si>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</si>
  <si>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</si>
  <si>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</si>
  <si>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</si>
  <si>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</si>
  <si>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</si>
  <si>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</si>
  <si>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</si>
  <si>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</si>
  <si>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</si>
  <si>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</si>
  <si>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</si>
  <si>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</si>
  <si>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</si>
  <si>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</si>
  <si>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</si>
  <si>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</si>
  <si>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</si>
  <si>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</si>
  <si>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</si>
  <si>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</si>
  <si>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</si>
  <si>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</si>
  <si>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</si>
  <si>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</si>
  <si>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</si>
  <si>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</si>
  <si>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</si>
  <si>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</si>
  <si>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</si>
  <si>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</si>
  <si>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</si>
  <si>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</si>
  <si>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</si>
  <si>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</si>
  <si>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</si>
  <si>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</si>
  <si>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</si>
  <si>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</si>
  <si>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</si>
  <si>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</si>
  <si>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</si>
  <si>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</si>
  <si>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</si>
  <si>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</si>
  <si>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</si>
  <si>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</si>
  <si>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</si>
  <si>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</si>
  <si>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</si>
  <si>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</si>
  <si>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</si>
  <si>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</si>
  <si>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</si>
  <si>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</si>
  <si>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</si>
  <si>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</si>
  <si>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</si>
  <si>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</si>
  <si>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</si>
  <si>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</si>
  <si>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</si>
  <si>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</si>
  <si>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</si>
  <si>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</si>
  <si>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</si>
  <si>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</si>
  <si>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</si>
  <si>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</si>
  <si>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</si>
  <si>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</si>
  <si>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</si>
  <si>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</si>
  <si>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</si>
  <si>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</si>
  <si>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</si>
  <si>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</si>
  <si>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</si>
  <si>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</si>
  <si>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</si>
  <si>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</si>
  <si>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</si>
  <si>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</si>
  <si>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</si>
  <si>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</si>
  <si>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</si>
  <si>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</si>
  <si>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</si>
  <si>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</si>
  <si>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</si>
  <si>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</si>
  <si>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</si>
  <si>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</si>
  <si>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</si>
  <si>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</si>
  <si>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</si>
  <si>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</si>
  <si>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</si>
  <si>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</si>
  <si>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</si>
  <si>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</si>
  <si>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</si>
  <si>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</si>
  <si>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</si>
  <si>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</si>
  <si>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</si>
  <si>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</si>
  <si>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</si>
  <si>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</si>
  <si>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</si>
  <si>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</si>
  <si>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</si>
  <si>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</si>
  <si>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</si>
  <si>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</si>
  <si>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</si>
  <si>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</si>
  <si>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</si>
  <si>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</si>
  <si>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</si>
  <si>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</si>
  <si>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</si>
  <si>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</si>
  <si>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</si>
  <si>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</si>
  <si>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</si>
  <si>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</si>
  <si>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</si>
  <si>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</si>
  <si>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</si>
  <si>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</si>
  <si>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</si>
  <si>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</si>
  <si>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</si>
  <si>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</si>
  <si>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</si>
  <si>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</si>
  <si>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</si>
  <si>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</si>
  <si>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</si>
  <si>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</si>
  <si>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</si>
  <si>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</si>
  <si>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</si>
  <si>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</si>
  <si>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</si>
  <si>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</si>
  <si>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</si>
  <si>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</si>
  <si>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</si>
  <si>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</si>
  <si>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</si>
  <si>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</si>
  <si>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</si>
  <si>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</si>
  <si>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</si>
  <si>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</si>
  <si>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</si>
  <si>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</si>
  <si>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</si>
  <si>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</si>
  <si>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</si>
  <si>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</si>
  <si>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</si>
  <si>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</si>
  <si>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</si>
  <si>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</si>
  <si>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</si>
  <si>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</si>
  <si>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</si>
  <si>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</si>
  <si>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</si>
  <si>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</si>
  <si>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</si>
  <si>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</si>
  <si>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</si>
  <si>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</si>
  <si>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</si>
  <si>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</si>
  <si>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</si>
  <si>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</si>
  <si>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</si>
  <si>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</si>
  <si>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</si>
  <si>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</si>
  <si>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</si>
  <si>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</si>
  <si>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</si>
  <si>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</si>
  <si>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</si>
  <si>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</si>
  <si>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</si>
  <si>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</si>
  <si>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</si>
  <si>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</si>
  <si>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</si>
  <si>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</si>
  <si>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</si>
  <si>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</si>
  <si>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</si>
  <si>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</si>
  <si>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</si>
  <si>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</si>
  <si>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</si>
  <si>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</si>
  <si>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</si>
  <si>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</si>
  <si>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</si>
  <si>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</si>
  <si>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</si>
  <si>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</si>
  <si>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</si>
  <si>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</si>
  <si>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</si>
  <si>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</si>
  <si>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</si>
  <si>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</si>
  <si>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</si>
  <si>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</si>
  <si>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</si>
  <si>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</si>
  <si>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</si>
  <si>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</si>
  <si>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</si>
  <si>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</si>
  <si>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</si>
  <si>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</si>
  <si>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</si>
  <si>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</si>
  <si>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</si>
  <si>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</si>
  <si>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</si>
  <si>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</si>
  <si>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</si>
  <si>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</si>
  <si>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</si>
  <si>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</si>
  <si>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</si>
  <si>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</si>
  <si>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</si>
  <si>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</si>
  <si>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</si>
  <si>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</si>
  <si>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</si>
  <si>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</si>
  <si>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</si>
  <si>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</si>
  <si>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</si>
  <si>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</si>
  <si>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</si>
  <si>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</si>
  <si>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</si>
  <si>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</si>
  <si>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</si>
  <si>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</si>
  <si>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</si>
  <si>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</si>
  <si>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</si>
  <si>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</si>
  <si>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</si>
  <si>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</si>
  <si>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</si>
  <si>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</si>
  <si>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</si>
  <si>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</si>
  <si>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</si>
  <si>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</si>
  <si>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</si>
  <si>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</si>
  <si>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</si>
  <si>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</si>
  <si>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</si>
  <si>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</si>
  <si>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</si>
  <si>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</si>
  <si>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</si>
  <si>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</si>
  <si>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</si>
  <si>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</si>
  <si>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</si>
  <si>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</si>
  <si>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</si>
  <si>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</si>
  <si>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</si>
  <si>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</si>
  <si>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</si>
  <si>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</si>
  <si>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</si>
  <si>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</si>
  <si>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</si>
  <si>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</si>
  <si>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</si>
  <si>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</si>
  <si>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</si>
  <si>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</si>
  <si>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</si>
  <si>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</si>
  <si>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</si>
  <si>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</si>
  <si>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</si>
  <si>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</si>
  <si>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</si>
  <si>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</si>
  <si>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</si>
  <si>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</si>
  <si>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</si>
  <si>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</si>
  <si>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</si>
  <si>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</si>
  <si>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</si>
  <si>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</si>
  <si>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</si>
  <si>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</si>
  <si>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</si>
  <si>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</si>
  <si>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</si>
  <si>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</si>
  <si>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</si>
  <si>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</si>
  <si>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</si>
  <si>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</si>
  <si>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</si>
  <si>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</si>
  <si>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</si>
  <si>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</si>
  <si>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</si>
  <si>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</si>
  <si>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</si>
  <si>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</si>
  <si>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</si>
  <si>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</si>
  <si>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</si>
  <si>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</si>
  <si>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</si>
  <si>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</si>
  <si>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</si>
  <si>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</si>
  <si>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</si>
  <si>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</si>
  <si>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</si>
  <si>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</si>
  <si>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</si>
  <si>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</si>
  <si>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</si>
  <si>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</si>
  <si>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</si>
  <si>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</si>
  <si>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</si>
  <si>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</si>
  <si>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</si>
  <si>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</si>
  <si>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</si>
  <si>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</si>
  <si>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</si>
  <si>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</si>
  <si>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</si>
  <si>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</si>
  <si>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</si>
  <si>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</si>
  <si>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</si>
  <si>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</si>
  <si>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</si>
  <si>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</si>
  <si>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</si>
  <si>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</si>
  <si>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</si>
  <si>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</si>
  <si>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</si>
  <si>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</si>
  <si>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</si>
  <si>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</si>
  <si>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</si>
  <si>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</si>
  <si>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</si>
  <si>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</si>
  <si>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</si>
  <si>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</si>
  <si>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</si>
  <si>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</si>
  <si>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</si>
  <si>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</si>
  <si>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</si>
  <si>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</si>
  <si>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</si>
  <si>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</si>
  <si>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</si>
  <si>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</si>
  <si>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</si>
  <si>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</si>
  <si>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</si>
  <si>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</si>
  <si>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</si>
  <si>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</si>
  <si>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</si>
  <si>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</si>
  <si>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</si>
  <si>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</si>
  <si>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</si>
  <si>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</si>
  <si>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</si>
  <si>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</si>
  <si>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</si>
  <si>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</si>
  <si>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</si>
  <si>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</si>
  <si>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</si>
  <si>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</si>
  <si>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</si>
  <si>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</si>
  <si>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</si>
  <si>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</si>
  <si>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</si>
  <si>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</si>
  <si>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</si>
  <si>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</si>
  <si>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</si>
  <si>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</si>
  <si>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</si>
  <si>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</si>
  <si>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</si>
  <si>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</si>
  <si>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</si>
  <si>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</si>
  <si>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</si>
  <si>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</si>
  <si>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</si>
  <si>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</si>
  <si>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</si>
  <si>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</si>
  <si>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</si>
  <si>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</si>
  <si>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</si>
  <si>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</si>
  <si>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</si>
  <si>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</si>
  <si>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</si>
  <si>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</si>
  <si>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</si>
  <si>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</si>
  <si>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</si>
  <si>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</si>
  <si>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</si>
  <si>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</si>
  <si>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</si>
  <si>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</si>
  <si>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</si>
  <si>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</si>
  <si>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</si>
  <si>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</si>
  <si>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</si>
  <si>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</si>
  <si>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</si>
  <si>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</si>
  <si>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</si>
  <si>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</si>
  <si>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</si>
  <si>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</si>
  <si>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</si>
  <si>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</si>
  <si>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</si>
  <si>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</si>
  <si>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</si>
  <si>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</si>
  <si>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</si>
  <si>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</si>
  <si>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</si>
  <si>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</si>
  <si>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</si>
  <si>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</si>
  <si>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</si>
  <si>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</si>
  <si>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</si>
  <si>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</si>
  <si>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</si>
  <si>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</si>
  <si>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</si>
  <si>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</si>
  <si>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</si>
  <si>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</si>
  <si>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</si>
  <si>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</si>
  <si>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</si>
  <si>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</si>
  <si>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</si>
  <si>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</si>
  <si>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</si>
  <si>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</si>
  <si>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</si>
  <si>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</si>
  <si>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</si>
  <si>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</si>
  <si>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</si>
  <si>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</si>
  <si>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</si>
  <si>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</si>
  <si>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</si>
  <si>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</si>
  <si>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</si>
  <si>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</si>
  <si>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</si>
  <si>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</si>
  <si>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</si>
  <si>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</si>
  <si>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</si>
  <si>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</si>
  <si>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</si>
  <si>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</si>
  <si>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</si>
  <si>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</si>
  <si>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</si>
  <si>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</si>
  <si>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</si>
  <si>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</si>
  <si>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</si>
  <si>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</si>
  <si>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</si>
  <si>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</si>
  <si>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</si>
  <si>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</si>
  <si>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</si>
  <si>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</si>
  <si>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</si>
  <si>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</si>
  <si>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</si>
  <si>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</si>
  <si>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</si>
  <si>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</si>
  <si>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</si>
  <si>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</si>
  <si>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</si>
  <si>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</si>
  <si>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</si>
  <si>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</si>
  <si>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</si>
  <si>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</si>
  <si>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</si>
  <si>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</si>
  <si>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</si>
  <si>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</si>
  <si>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</si>
  <si>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</si>
  <si>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</si>
  <si>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</si>
  <si>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</si>
  <si>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</si>
  <si>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</si>
  <si>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</si>
  <si>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</si>
  <si>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</si>
  <si>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</si>
  <si>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</si>
  <si>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</si>
  <si>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</si>
  <si>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</si>
  <si>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</si>
  <si>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</si>
  <si>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</si>
  <si>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</si>
  <si>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</si>
  <si>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</si>
  <si>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</si>
  <si>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</si>
  <si>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</si>
  <si>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</si>
  <si>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</si>
  <si>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</si>
  <si>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</si>
  <si>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</si>
  <si>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</si>
  <si>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</si>
  <si>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</si>
  <si>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</si>
  <si>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</si>
  <si>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</si>
  <si>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</si>
  <si>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</si>
  <si>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</si>
  <si>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</si>
  <si>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</si>
  <si>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</si>
  <si>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</si>
  <si>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</si>
  <si>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</si>
  <si>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</si>
  <si>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</si>
  <si>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</si>
  <si>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</si>
  <si>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</si>
  <si>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</si>
  <si>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</si>
  <si>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</si>
  <si>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</si>
  <si>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</si>
  <si>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</si>
  <si>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</si>
  <si>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</si>
  <si>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</si>
  <si>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</si>
  <si>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</si>
  <si>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</si>
  <si>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</si>
  <si>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</si>
  <si>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</si>
  <si>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</si>
  <si>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</si>
  <si>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</si>
  <si>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</si>
  <si>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</si>
  <si>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</si>
  <si>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</si>
  <si>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</si>
  <si>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</si>
  <si>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</si>
  <si>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</si>
  <si>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</si>
  <si>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</si>
  <si>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</si>
  <si>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</si>
  <si>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</si>
  <si>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</si>
  <si>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</si>
  <si>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</si>
  <si>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</si>
  <si>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</si>
  <si>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</si>
  <si>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</si>
  <si>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</si>
  <si>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</si>
  <si>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</si>
  <si>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</si>
  <si>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</si>
  <si>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</si>
  <si>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</si>
  <si>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</si>
  <si>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</si>
  <si>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</si>
  <si>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</si>
  <si>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</si>
  <si>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</si>
  <si>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</si>
  <si>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</si>
  <si>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</si>
  <si>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</si>
  <si>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</si>
  <si>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</si>
  <si>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</si>
  <si>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</si>
  <si>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</si>
  <si>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</si>
  <si>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</si>
  <si>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</si>
  <si>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</si>
  <si>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</si>
  <si>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</si>
  <si>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</si>
  <si>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</si>
  <si>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</si>
  <si>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</si>
  <si>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</si>
  <si>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</si>
  <si>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</si>
  <si>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</si>
  <si>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</si>
  <si>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</si>
  <si>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</si>
  <si>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</si>
  <si>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</si>
  <si>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</si>
  <si>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</si>
  <si>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</si>
  <si>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</si>
  <si>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</si>
  <si>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</si>
  <si>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</si>
  <si>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</si>
  <si>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</si>
  <si>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</si>
  <si>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</si>
  <si>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</si>
  <si>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</si>
  <si>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</si>
  <si>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</si>
  <si>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</si>
  <si>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</si>
  <si>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</si>
  <si>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</si>
  <si>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</si>
  <si>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</si>
  <si>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</si>
  <si>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</si>
  <si>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</si>
  <si>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</si>
  <si>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</si>
  <si>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</si>
  <si>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</si>
  <si>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</si>
  <si>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</si>
  <si>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</si>
  <si>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</si>
  <si>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</si>
  <si>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</si>
  <si>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</si>
  <si>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</si>
  <si>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</si>
  <si>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</si>
  <si>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</si>
  <si>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</si>
  <si>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</si>
  <si>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</si>
  <si>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</si>
  <si>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</si>
  <si>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</si>
  <si>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</si>
  <si>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</si>
  <si>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</si>
  <si>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</si>
  <si>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</si>
  <si>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</si>
  <si>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</si>
  <si>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</si>
  <si>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</si>
  <si>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</si>
  <si>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</si>
  <si>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</si>
  <si>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</si>
  <si>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</si>
  <si>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</si>
  <si>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</si>
  <si>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</si>
  <si>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</si>
  <si>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</si>
  <si>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</si>
  <si>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</si>
  <si>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</si>
  <si>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</si>
  <si>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</si>
  <si>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</si>
  <si>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</si>
  <si>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</si>
  <si>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</si>
  <si>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</si>
  <si>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</si>
  <si>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</si>
  <si>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</si>
  <si>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</si>
  <si>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</si>
  <si>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</si>
  <si>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</si>
  <si>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</si>
  <si>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</si>
  <si>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</si>
  <si>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</si>
  <si>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</si>
  <si>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</si>
  <si>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</si>
  <si>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</si>
  <si>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</si>
  <si>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</si>
  <si>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</si>
  <si>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</si>
  <si>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</si>
  <si>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</si>
  <si>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</si>
  <si>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</si>
  <si>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</si>
  <si>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</si>
  <si>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</si>
  <si>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</si>
  <si>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</si>
  <si>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</si>
  <si>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</si>
  <si>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</si>
  <si>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</si>
  <si>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</si>
  <si>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</si>
  <si>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</si>
  <si>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</si>
  <si>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</si>
  <si>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</si>
  <si>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</si>
  <si>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</si>
  <si>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</si>
  <si>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</si>
  <si>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</si>
  <si>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</si>
  <si>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</si>
  <si>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</si>
  <si>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</si>
  <si>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</si>
  <si>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</si>
  <si>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</si>
  <si>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</si>
  <si>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</si>
  <si>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</si>
  <si>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</si>
  <si>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</si>
  <si>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</si>
  <si>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</si>
  <si>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</si>
  <si>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</si>
  <si>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</si>
  <si>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</si>
  <si>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</si>
  <si>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</si>
  <si>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</si>
  <si>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</si>
  <si>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</si>
  <si>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</si>
  <si>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</si>
  <si>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</si>
  <si>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</si>
  <si>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</si>
  <si>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</si>
  <si>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</si>
  <si>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</si>
  <si>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</si>
  <si>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</si>
  <si>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</si>
  <si>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</si>
  <si>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</si>
  <si>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</si>
  <si>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</si>
  <si>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</si>
  <si>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</si>
  <si>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</si>
  <si>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</si>
  <si>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</si>
  <si>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</si>
  <si>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</si>
  <si>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</si>
  <si>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</si>
  <si>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</si>
  <si>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</si>
  <si>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</si>
  <si>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</si>
  <si>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</si>
  <si>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</si>
  <si>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</si>
  <si>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</si>
  <si>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</si>
  <si>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</si>
  <si>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</si>
  <si>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</si>
  <si>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</si>
  <si>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</si>
  <si>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</si>
  <si>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</si>
  <si>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</si>
  <si>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</si>
  <si>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</si>
  <si>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</si>
  <si>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</si>
  <si>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</si>
  <si>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</si>
  <si>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</si>
  <si>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</si>
  <si>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</si>
  <si>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</si>
  <si>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</si>
  <si>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</si>
  <si>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</si>
  <si>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</si>
  <si>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</si>
  <si>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</si>
  <si>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</si>
  <si>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</si>
  <si>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</si>
  <si>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</si>
  <si>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</si>
  <si>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</si>
  <si>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</si>
  <si>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</si>
  <si>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</si>
  <si>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</si>
  <si>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</si>
  <si>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</si>
  <si>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</si>
  <si>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</si>
  <si>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</si>
  <si>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</si>
  <si>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</si>
  <si>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</si>
  <si>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</si>
  <si>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</si>
  <si>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</si>
  <si>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</si>
  <si>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</si>
  <si>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</si>
  <si>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</si>
  <si>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</si>
  <si>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</si>
  <si>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</si>
  <si>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</si>
  <si>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</si>
  <si>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</si>
  <si>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</si>
  <si>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</si>
  <si>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</si>
  <si>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</si>
  <si>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</si>
  <si>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</si>
  <si>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</si>
  <si>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</si>
  <si>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</si>
  <si>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</si>
  <si>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</si>
  <si>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</si>
  <si>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</si>
  <si>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</si>
  <si>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</si>
  <si>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</si>
  <si>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</si>
  <si>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</si>
  <si>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</si>
  <si>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</si>
  <si>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</si>
  <si>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</si>
  <si>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</si>
  <si>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</si>
  <si>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</si>
  <si>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</si>
  <si>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</si>
  <si>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</si>
  <si>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</si>
  <si>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</si>
  <si>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</si>
  <si>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</si>
  <si>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</si>
  <si>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</si>
  <si>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</si>
  <si>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</si>
  <si>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</si>
  <si>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</si>
  <si>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</si>
  <si>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</si>
  <si>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</si>
  <si>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</si>
  <si>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</si>
  <si>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</si>
  <si>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</si>
  <si>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</si>
  <si>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</si>
  <si>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</si>
  <si>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</si>
  <si>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</si>
  <si>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</si>
  <si>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</si>
  <si>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</si>
  <si>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</si>
  <si>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</si>
  <si>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</si>
  <si>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</si>
  <si>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</si>
  <si>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</si>
  <si>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</si>
  <si>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</si>
  <si>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</si>
  <si>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</si>
  <si>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</si>
  <si>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</si>
  <si>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</si>
  <si>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</si>
  <si>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</si>
  <si>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</si>
  <si>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</si>
  <si>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</si>
  <si>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</si>
  <si>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</si>
  <si>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</si>
  <si>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</si>
  <si>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</si>
  <si>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</si>
  <si>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</si>
  <si>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</si>
  <si>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</si>
  <si>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</si>
  <si>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</si>
  <si>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</si>
  <si>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</si>
  <si>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</si>
  <si>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</si>
  <si>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</si>
  <si>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</si>
  <si>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</si>
  <si>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</si>
  <si>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</si>
  <si>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</si>
  <si>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</si>
  <si>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</si>
  <si>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</si>
  <si>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</si>
  <si>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</si>
  <si>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</si>
  <si>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</si>
  <si>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</si>
  <si>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</si>
  <si>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</si>
  <si>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</si>
  <si>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</si>
  <si>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</si>
  <si>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</si>
  <si>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</si>
  <si>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</si>
  <si>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</si>
  <si>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</si>
  <si>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</si>
  <si>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</si>
  <si>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</si>
  <si>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</si>
  <si>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</si>
  <si>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</si>
  <si>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</si>
  <si>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</si>
  <si>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</si>
  <si>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</si>
  <si>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</si>
  <si>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</si>
  <si>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</si>
  <si>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</si>
  <si>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</si>
  <si>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</si>
  <si>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</si>
  <si>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</si>
  <si>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</si>
  <si>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</si>
  <si>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</si>
  <si>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</si>
  <si>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</si>
  <si>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</si>
  <si>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</si>
  <si>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</si>
  <si>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</si>
  <si>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</si>
  <si>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</si>
  <si>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</si>
  <si>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</si>
  <si>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</si>
  <si>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</si>
  <si>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</si>
  <si>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</si>
  <si>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</si>
  <si>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</si>
  <si>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</si>
  <si>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</si>
  <si>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</si>
  <si>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</si>
  <si>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</si>
  <si>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</si>
  <si>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</si>
  <si>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</si>
  <si>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</si>
  <si>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</si>
  <si>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</si>
  <si>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</si>
  <si>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</si>
  <si>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</si>
  <si>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</si>
  <si>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</si>
  <si>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</si>
  <si>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</si>
  <si>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</si>
  <si>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</si>
  <si>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</si>
  <si>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</si>
  <si>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</si>
  <si>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</si>
  <si>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</si>
  <si>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</si>
  <si>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</si>
  <si>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</si>
  <si>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</si>
  <si>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</si>
  <si>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</si>
  <si>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</si>
  <si>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</si>
  <si>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</si>
  <si>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</si>
  <si>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</si>
  <si>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</si>
  <si>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</si>
  <si>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</si>
  <si>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</si>
  <si>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</si>
  <si>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</si>
  <si>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</si>
  <si>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</si>
  <si>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</si>
  <si>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</si>
  <si>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</si>
  <si>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</si>
  <si>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</si>
  <si>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</si>
  <si>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</si>
  <si>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</si>
  <si>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</si>
  <si>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</si>
  <si>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</si>
  <si>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</si>
  <si>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</si>
  <si>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</si>
  <si>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</si>
  <si>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</si>
  <si>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</si>
  <si>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</si>
  <si>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</si>
  <si>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</si>
  <si>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</si>
  <si>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</si>
  <si>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</si>
  <si>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</si>
  <si>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</si>
  <si>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</si>
  <si>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</si>
  <si>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</si>
  <si>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</si>
  <si>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</si>
  <si>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</si>
  <si>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</si>
  <si>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</si>
  <si>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</si>
  <si>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</si>
  <si>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</si>
  <si>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</si>
  <si>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</si>
  <si>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</si>
  <si>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</si>
  <si>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</si>
  <si>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</si>
  <si>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</si>
  <si>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</si>
  <si>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</si>
  <si>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</si>
  <si>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</si>
  <si>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</si>
  <si>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</si>
  <si>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</si>
  <si>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</si>
  <si>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</si>
  <si>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</si>
  <si>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</si>
  <si>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</si>
  <si>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</si>
  <si>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</si>
  <si>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</si>
  <si>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</si>
  <si>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</si>
  <si>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</si>
  <si>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</si>
  <si>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</si>
  <si>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</si>
  <si>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</si>
  <si>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</si>
  <si>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</si>
  <si>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</si>
  <si>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</si>
  <si>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</si>
  <si>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</si>
  <si>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</si>
  <si>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</si>
  <si>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</si>
  <si>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</si>
  <si>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</si>
  <si>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</si>
  <si>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</si>
  <si>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</si>
  <si>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</si>
  <si>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</si>
  <si>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</si>
  <si>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</si>
  <si>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</si>
  <si>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</si>
  <si>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</si>
  <si>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</si>
  <si>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</si>
  <si>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</si>
  <si>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</si>
  <si>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</si>
  <si>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</si>
  <si>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</si>
  <si>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</si>
  <si>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</si>
  <si>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</si>
  <si>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</si>
  <si>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</si>
  <si>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</si>
  <si>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</si>
  <si>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</si>
  <si>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</si>
  <si>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</si>
  <si>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</si>
  <si>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</si>
  <si>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</si>
  <si>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</si>
  <si>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</si>
  <si>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</si>
  <si>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</si>
  <si>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</si>
  <si>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</si>
  <si>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</si>
  <si>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</si>
  <si>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</si>
  <si>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</si>
  <si>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</si>
  <si>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</si>
  <si>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</si>
  <si>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</si>
  <si>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</si>
  <si>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</si>
  <si>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</si>
  <si>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</si>
  <si>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</si>
  <si>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</si>
  <si>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</si>
  <si>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</si>
  <si>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</si>
  <si>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</si>
  <si>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</si>
  <si>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</si>
  <si>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</si>
  <si>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</si>
  <si>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</si>
  <si>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</si>
  <si>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</si>
  <si>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</si>
  <si>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</si>
  <si>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</si>
  <si>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</si>
  <si>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</si>
  <si>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</si>
  <si>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</si>
  <si>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</si>
  <si>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</si>
  <si>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</si>
  <si>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</si>
  <si>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</si>
  <si>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</si>
  <si>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</si>
  <si>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</si>
  <si>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</si>
  <si>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</si>
  <si>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</si>
  <si>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</si>
  <si>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</si>
  <si>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</si>
  <si>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</si>
  <si>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</si>
  <si>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</si>
  <si>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</si>
  <si>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</si>
  <si>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</si>
  <si>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</si>
  <si>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</si>
  <si>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</si>
  <si>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</si>
  <si>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</si>
  <si>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</si>
  <si>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</si>
  <si>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</si>
  <si>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</si>
  <si>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</si>
  <si>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</si>
  <si>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</si>
  <si>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</si>
  <si>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</si>
  <si>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</si>
  <si>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</si>
  <si>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</si>
  <si>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</si>
  <si>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</si>
  <si>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</si>
  <si>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</si>
  <si>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</si>
  <si>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</si>
  <si>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</si>
  <si>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</si>
  <si>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</si>
  <si>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</si>
  <si>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</si>
  <si>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</si>
  <si>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</si>
  <si>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</si>
  <si>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</si>
  <si>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</si>
  <si>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</si>
  <si>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</si>
  <si>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</si>
  <si>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</si>
  <si>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</si>
  <si>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</si>
  <si>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</si>
  <si>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</si>
  <si>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</si>
  <si>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</si>
  <si>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</si>
  <si>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</si>
  <si>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</si>
  <si>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</si>
  <si>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</si>
  <si>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</si>
  <si>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</si>
  <si>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</si>
  <si>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</si>
  <si>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</si>
  <si>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</si>
  <si>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</si>
  <si>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</si>
  <si>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</si>
  <si>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</si>
  <si>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</si>
  <si>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</si>
  <si>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</si>
  <si>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</si>
  <si>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</si>
  <si>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</si>
  <si>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</si>
  <si>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</si>
  <si>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</si>
  <si>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</si>
  <si>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</si>
  <si>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</si>
  <si>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</si>
  <si>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</si>
  <si>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</si>
  <si>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</si>
  <si>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</si>
  <si>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</si>
  <si>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</si>
  <si>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</si>
  <si>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</si>
  <si>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</si>
  <si>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</si>
  <si>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</si>
  <si>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</si>
  <si>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</si>
  <si>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</si>
  <si>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</si>
  <si>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</si>
  <si>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</si>
  <si>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</si>
  <si>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</si>
  <si>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</si>
  <si>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</si>
  <si>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</si>
  <si>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</si>
  <si>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</si>
  <si>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</si>
  <si>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</si>
  <si>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</si>
  <si>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</si>
  <si>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</si>
  <si>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</si>
  <si>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</si>
  <si>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</si>
  <si>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</si>
  <si>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</si>
  <si>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</si>
  <si>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</si>
  <si>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</si>
  <si>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</si>
  <si>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</si>
  <si>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</si>
  <si>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</si>
  <si>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</si>
  <si>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</si>
  <si>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</si>
  <si>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</si>
  <si>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</si>
  <si>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</si>
  <si>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</si>
  <si>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</si>
  <si>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</si>
  <si>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</si>
  <si>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</si>
  <si>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</si>
  <si>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</si>
  <si>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</si>
  <si>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</si>
  <si>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</si>
  <si>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</si>
  <si>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</si>
  <si>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</si>
  <si>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</si>
  <si>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</si>
  <si>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</si>
  <si>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</si>
  <si>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</si>
  <si>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</si>
  <si>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</si>
  <si>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</si>
  <si>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</si>
  <si>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</si>
  <si>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</si>
  <si>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</si>
  <si>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</si>
  <si>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</si>
  <si>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</si>
  <si>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</si>
  <si>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</si>
  <si>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</si>
  <si>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</si>
  <si>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</si>
  <si>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</si>
  <si>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</si>
  <si>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</si>
  <si>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</si>
  <si>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</si>
  <si>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</si>
  <si>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</si>
  <si>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</si>
  <si>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</si>
  <si>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</si>
  <si>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</si>
  <si>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</si>
  <si>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</si>
  <si>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</si>
  <si>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</si>
  <si>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</si>
  <si>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</si>
  <si>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</si>
  <si>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</si>
  <si>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</si>
  <si>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</si>
  <si>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</si>
  <si>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</si>
  <si>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</si>
  <si>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</si>
  <si>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</si>
  <si>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</si>
  <si>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</si>
  <si>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</si>
  <si>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</si>
  <si>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</si>
  <si>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</si>
  <si>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</si>
  <si>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</si>
  <si>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</si>
  <si>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</si>
  <si>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</si>
  <si>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</si>
  <si>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</si>
  <si>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</si>
  <si>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</si>
  <si>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</si>
  <si>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</si>
  <si>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</si>
  <si>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</si>
  <si>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</si>
  <si>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</si>
  <si>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</si>
  <si>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</si>
  <si>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</si>
  <si>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</si>
  <si>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</si>
  <si>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</si>
  <si>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</si>
  <si>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</si>
  <si>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</si>
  <si>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</si>
  <si>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</si>
  <si>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</si>
  <si>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</si>
  <si>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</si>
  <si>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</si>
  <si>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</si>
  <si>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</si>
  <si>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</si>
  <si>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</si>
  <si>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</si>
  <si>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</si>
  <si>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</si>
  <si>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</si>
  <si>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</si>
  <si>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</si>
  <si>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</si>
  <si>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</si>
  <si>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</si>
  <si>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</si>
  <si>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</si>
  <si>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</si>
  <si>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</si>
  <si>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</si>
  <si>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</si>
  <si>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</si>
  <si>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</si>
  <si>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</si>
  <si>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</si>
  <si>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</si>
  <si>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</si>
  <si>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</si>
  <si>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</si>
  <si>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</si>
  <si>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</si>
  <si>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</si>
  <si>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</si>
  <si>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</si>
  <si>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</si>
  <si>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</si>
  <si>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</si>
  <si>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</si>
  <si>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</si>
  <si>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</si>
  <si>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</si>
  <si>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</si>
  <si>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</si>
  <si>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</si>
  <si>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</si>
  <si>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</si>
  <si>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</si>
  <si>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</si>
  <si>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</si>
  <si>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</si>
  <si>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</si>
  <si>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</si>
  <si>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</si>
  <si>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</si>
  <si>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</si>
  <si>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</si>
  <si>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</si>
  <si>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</si>
  <si>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</si>
  <si>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</si>
  <si>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</si>
  <si>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</si>
  <si>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</si>
  <si>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</si>
  <si>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</si>
  <si>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</si>
  <si>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</si>
  <si>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</si>
  <si>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</si>
  <si>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</si>
  <si>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</si>
  <si>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</si>
  <si>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</si>
  <si>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</si>
  <si>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</si>
  <si>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</si>
  <si>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</si>
  <si>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</si>
  <si>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</si>
  <si>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</si>
  <si>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</si>
  <si>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</si>
  <si>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</si>
  <si>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</si>
  <si>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</si>
  <si>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</si>
  <si>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</si>
  <si>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</si>
  <si>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</si>
  <si>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</si>
  <si>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</si>
  <si>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</si>
  <si>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</si>
  <si>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</si>
  <si>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</si>
  <si>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</si>
  <si>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</si>
  <si>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</si>
  <si>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</si>
  <si>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</si>
  <si>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</si>
  <si>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</si>
  <si>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</si>
  <si>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</si>
  <si>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</si>
  <si>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</si>
  <si>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</si>
  <si>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</si>
  <si>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</si>
  <si>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</si>
  <si>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</si>
  <si>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</si>
  <si>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</si>
  <si>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</si>
  <si>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</si>
  <si>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</si>
  <si>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</si>
  <si>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</si>
  <si>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</si>
  <si>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</si>
  <si>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</si>
  <si>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</si>
  <si>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</si>
  <si>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</si>
  <si>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</si>
  <si>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</si>
  <si>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</si>
  <si>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</si>
  <si>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</si>
  <si>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</si>
  <si>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</si>
  <si>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</si>
  <si>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</si>
  <si>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</si>
  <si>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</si>
  <si>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</si>
  <si>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</si>
  <si>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</si>
  <si>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</si>
  <si>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</si>
  <si>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</si>
  <si>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</si>
  <si>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</si>
  <si>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</si>
  <si>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</si>
  <si>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</si>
  <si>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</si>
  <si>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</si>
  <si>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</si>
  <si>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</si>
  <si>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</si>
  <si>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</si>
  <si>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</si>
  <si>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</si>
  <si>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</si>
  <si>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</si>
  <si>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</si>
  <si>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</si>
  <si>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</si>
  <si>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</si>
  <si>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</si>
  <si>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</si>
  <si>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</si>
  <si>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</si>
  <si>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</si>
  <si>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</si>
  <si>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</si>
  <si>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</si>
  <si>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</si>
  <si>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</si>
  <si>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</si>
  <si>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</si>
  <si>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</si>
  <si>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</si>
  <si>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</si>
  <si>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</si>
  <si>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</si>
  <si>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</si>
  <si>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</si>
  <si>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</si>
  <si>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</si>
  <si>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</si>
  <si>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</si>
  <si>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</si>
  <si>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</si>
  <si>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</si>
  <si>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</si>
  <si>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</si>
  <si>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</si>
  <si>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</si>
  <si>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</si>
  <si>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</si>
  <si>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</si>
  <si>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</si>
  <si>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</si>
  <si>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</si>
  <si>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</si>
  <si>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</si>
  <si>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</si>
  <si>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</si>
  <si>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</si>
  <si>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</si>
  <si>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</si>
  <si>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</si>
  <si>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</si>
  <si>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</si>
  <si>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</si>
  <si>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</si>
  <si>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</si>
  <si>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</si>
  <si>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</si>
  <si>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</si>
  <si>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</si>
  <si>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</si>
  <si>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</si>
  <si>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</si>
  <si>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</si>
  <si>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</si>
  <si>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</si>
  <si>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</si>
  <si>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</si>
  <si>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</si>
  <si>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</si>
  <si>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</si>
  <si>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</si>
  <si>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</si>
  <si>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</si>
  <si>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</si>
  <si>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</si>
  <si>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</si>
  <si>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</si>
  <si>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</si>
  <si>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</si>
  <si>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</si>
  <si>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</si>
  <si>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</si>
  <si>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</si>
  <si>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</si>
  <si>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</si>
  <si>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</si>
  <si>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</si>
  <si>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</si>
  <si>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</si>
  <si>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</si>
  <si>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</si>
  <si>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</si>
  <si>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</si>
  <si>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</si>
  <si>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</si>
  <si>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</si>
  <si>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</si>
  <si>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</si>
  <si>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</si>
  <si>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</si>
  <si>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</si>
  <si>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</si>
  <si>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</si>
  <si>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</si>
  <si>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</si>
  <si>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</si>
  <si>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</si>
  <si>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</si>
  <si>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</si>
  <si>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</si>
  <si>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</si>
  <si>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</si>
  <si>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</si>
  <si>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</si>
  <si>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</si>
  <si>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</si>
  <si>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</si>
  <si>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</si>
  <si>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</si>
  <si>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</si>
  <si>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</si>
  <si>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</si>
  <si>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</si>
  <si>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</si>
  <si>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</si>
  <si>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</si>
  <si>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</si>
  <si>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</si>
  <si>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</si>
  <si>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</si>
  <si>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</si>
  <si>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</si>
  <si>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</si>
  <si>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</si>
  <si>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</si>
  <si>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</si>
  <si>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</si>
  <si>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</si>
  <si>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</si>
  <si>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</si>
  <si>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</si>
  <si>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</si>
  <si>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</si>
  <si>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</si>
  <si>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</si>
  <si>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</si>
  <si>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</si>
  <si>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</si>
  <si>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</si>
  <si>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</si>
  <si>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</si>
  <si>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</si>
  <si>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</si>
  <si>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</si>
  <si>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</si>
  <si>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</si>
  <si>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</si>
  <si>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</si>
  <si>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</si>
  <si>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</si>
  <si>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</si>
  <si>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</si>
  <si>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</si>
  <si>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</si>
  <si>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</si>
  <si>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</si>
  <si>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</si>
  <si>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</si>
  <si>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</si>
  <si>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</si>
  <si>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</si>
  <si>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</si>
  <si>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</si>
  <si>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</si>
  <si>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</si>
  <si>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</si>
  <si>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</si>
  <si>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</si>
  <si>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</si>
  <si>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</si>
  <si>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</si>
  <si>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</si>
  <si>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</si>
  <si>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</si>
  <si>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</si>
  <si>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</si>
  <si>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</si>
  <si>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</si>
  <si>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</si>
  <si>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</si>
  <si>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</si>
  <si>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</si>
  <si>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</si>
  <si>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</si>
  <si>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</si>
  <si>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</si>
  <si>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</si>
  <si>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</si>
  <si>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</si>
  <si>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</si>
  <si>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</si>
  <si>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</si>
  <si>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</si>
  <si>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</si>
  <si>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</si>
  <si>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</si>
  <si>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</si>
  <si>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</si>
  <si>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</si>
  <si>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</si>
  <si>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</si>
  <si>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</si>
  <si>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</si>
  <si>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</si>
  <si>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</si>
  <si>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</si>
  <si>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</si>
  <si>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</si>
  <si>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</si>
  <si>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</si>
  <si>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</si>
  <si>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</si>
  <si>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</si>
  <si>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</si>
  <si>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</si>
  <si>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</si>
  <si>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</si>
  <si>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</si>
  <si>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</si>
  <si>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</si>
  <si>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</si>
  <si>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</si>
  <si>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</si>
  <si>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</si>
  <si>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</si>
  <si>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</si>
  <si>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</si>
  <si>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</si>
  <si>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</si>
  <si>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</si>
  <si>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</si>
  <si>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</si>
  <si>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</si>
  <si>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</si>
  <si>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</si>
  <si>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</si>
  <si>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</si>
  <si>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</si>
  <si>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</si>
  <si>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</si>
  <si>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</si>
  <si>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</si>
  <si>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</si>
  <si>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</si>
  <si>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</si>
  <si>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</si>
  <si>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</si>
  <si>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</si>
  <si>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</si>
  <si>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</si>
  <si>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</si>
  <si>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</si>
  <si>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</si>
  <si>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</si>
  <si>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</si>
  <si>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</si>
  <si>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</si>
  <si>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</si>
  <si>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</si>
  <si>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</si>
  <si>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</si>
  <si>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</si>
  <si>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</si>
  <si>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</si>
  <si>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</si>
  <si>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</si>
  <si>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</si>
  <si>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</si>
  <si>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</si>
  <si>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</si>
  <si>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</si>
  <si>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</si>
  <si>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</si>
  <si>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</si>
  <si>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</si>
  <si>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</si>
  <si>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</si>
  <si>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</si>
  <si>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</si>
  <si>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</si>
  <si>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</si>
  <si>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</si>
  <si>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</si>
  <si>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</si>
  <si>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</si>
  <si>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</si>
  <si>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</si>
  <si>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</si>
  <si>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</si>
  <si>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</si>
  <si>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</si>
  <si>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</si>
  <si>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</si>
  <si>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</si>
  <si>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</si>
  <si>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</si>
  <si>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</si>
  <si>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</si>
  <si>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</si>
  <si>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</si>
  <si>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</si>
  <si>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</si>
  <si>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</si>
  <si>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</si>
  <si>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</si>
  <si>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</si>
  <si>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</si>
  <si>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</si>
  <si>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</si>
  <si>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</si>
  <si>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</si>
  <si>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</si>
  <si>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</si>
  <si>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</si>
  <si>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</si>
  <si>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</si>
  <si>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</si>
  <si>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</si>
  <si>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</si>
  <si>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</si>
  <si>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</si>
  <si>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</si>
  <si>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</si>
  <si>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</si>
  <si>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</si>
  <si>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</si>
  <si>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</si>
  <si>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</si>
  <si>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</si>
  <si>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</si>
  <si>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</si>
  <si>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</si>
  <si>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</si>
  <si>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</si>
  <si>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</si>
  <si>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</si>
  <si>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</si>
  <si>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</si>
  <si>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</si>
  <si>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</si>
  <si>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</si>
  <si>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</si>
  <si>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</si>
  <si>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</si>
  <si>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</si>
  <si>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</si>
  <si>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</si>
  <si>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</si>
  <si>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</si>
  <si>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</si>
  <si>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</si>
  <si>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</si>
  <si>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</si>
  <si>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</si>
  <si>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</si>
  <si>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</si>
  <si>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</si>
  <si>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</si>
  <si>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</si>
  <si>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</si>
  <si>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</si>
  <si>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</si>
  <si>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</si>
  <si>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</si>
  <si>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</si>
  <si>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</si>
  <si>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</si>
  <si>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</si>
  <si>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</si>
  <si>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</si>
  <si>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</si>
  <si>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</si>
  <si>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</si>
  <si>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</si>
  <si>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</si>
  <si>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</si>
  <si>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</si>
  <si>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</si>
  <si>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</si>
  <si>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</si>
  <si>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</si>
  <si>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</si>
  <si>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</si>
  <si>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</si>
  <si>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</si>
  <si>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</si>
  <si>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</si>
  <si>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</si>
  <si>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</si>
  <si>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</si>
  <si>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</si>
  <si>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</si>
  <si>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</si>
  <si>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</si>
  <si>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</si>
  <si>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</si>
  <si>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</si>
  <si>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</si>
  <si>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</si>
  <si>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</si>
  <si>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</si>
  <si>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</si>
  <si>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</si>
  <si>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</si>
  <si>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</si>
  <si>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</si>
  <si>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</si>
  <si>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</si>
  <si>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</si>
  <si>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</si>
  <si>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</si>
  <si>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</si>
  <si>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</si>
  <si>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</si>
  <si>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</si>
  <si>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</si>
  <si>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</si>
  <si>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</si>
  <si>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</si>
  <si>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</si>
  <si>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</si>
  <si>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</si>
  <si>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</si>
  <si>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</si>
  <si>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</si>
  <si>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</si>
  <si>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</si>
  <si>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</si>
  <si>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</si>
  <si>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</si>
  <si>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</si>
  <si>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</si>
  <si>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</si>
  <si>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</si>
  <si>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</si>
  <si>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</si>
  <si>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</si>
  <si>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</si>
  <si>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</si>
  <si>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</si>
  <si>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</si>
  <si>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</si>
  <si>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</si>
  <si>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</si>
  <si>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</si>
  <si>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</si>
  <si>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</si>
  <si>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</si>
  <si>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</si>
  <si>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</si>
  <si>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</si>
  <si>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</si>
  <si>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</si>
  <si>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</si>
  <si>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</si>
  <si>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</si>
  <si>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</si>
  <si>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</si>
  <si>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</si>
  <si>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</si>
  <si>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</si>
  <si>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</si>
  <si>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</si>
  <si>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</si>
  <si>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</si>
  <si>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</si>
  <si>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</si>
  <si>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</si>
  <si>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</si>
  <si>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</si>
  <si>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</si>
  <si>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</si>
  <si>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</si>
  <si>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</si>
  <si>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</si>
  <si>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</si>
  <si>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</si>
  <si>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</si>
  <si>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</si>
  <si>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</si>
  <si>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</si>
  <si>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</si>
  <si>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</si>
  <si>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</si>
  <si>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</si>
  <si>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</si>
  <si>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</si>
  <si>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</si>
  <si>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</si>
  <si>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</si>
  <si>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</si>
  <si>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</si>
  <si>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</si>
  <si>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</si>
  <si>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</si>
  <si>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</si>
  <si>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</si>
  <si>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</si>
  <si>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</si>
  <si>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</si>
  <si>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</si>
  <si>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</si>
  <si>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</si>
  <si>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</si>
  <si>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</si>
  <si>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</si>
  <si>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</si>
  <si>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</si>
  <si>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</si>
  <si>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</si>
  <si>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</si>
  <si>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</si>
  <si>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</si>
  <si>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</si>
  <si>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</si>
  <si>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</si>
  <si>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</si>
  <si>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</si>
  <si>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</si>
  <si>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</si>
  <si>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</si>
  <si>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</si>
  <si>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</si>
  <si>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</si>
  <si>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</si>
  <si>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</si>
  <si>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</si>
  <si>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</si>
  <si>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</si>
  <si>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</si>
  <si>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</si>
  <si>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</si>
  <si>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</si>
  <si>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</si>
  <si>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</si>
  <si>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</si>
  <si>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</si>
  <si>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</si>
  <si>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</si>
  <si>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</si>
  <si>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</si>
  <si>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</si>
  <si>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</si>
  <si>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</si>
  <si>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</si>
  <si>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</si>
  <si>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</si>
  <si>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</si>
  <si>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</si>
  <si>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</si>
  <si>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</si>
  <si>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</si>
  <si>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</si>
  <si>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</si>
  <si>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</si>
  <si>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</si>
  <si>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</si>
  <si>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</si>
  <si>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</si>
  <si>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</si>
  <si>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</si>
  <si>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</si>
  <si>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</si>
  <si>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</si>
  <si>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</si>
  <si>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</si>
  <si>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</si>
  <si>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</si>
  <si>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</si>
  <si>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</si>
  <si>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</si>
  <si>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</si>
  <si>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</si>
  <si>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</si>
  <si>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</si>
  <si>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</si>
  <si>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</si>
  <si>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</si>
  <si>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</si>
  <si>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</si>
  <si>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</si>
  <si>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</si>
  <si>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</si>
  <si>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</si>
  <si>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</si>
  <si>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</si>
  <si>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</si>
  <si>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</si>
  <si>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</si>
  <si>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</si>
  <si>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</si>
  <si>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</si>
  <si>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</si>
  <si>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</si>
  <si>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</si>
  <si>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</si>
  <si>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</si>
  <si>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</si>
  <si>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</si>
  <si>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</si>
  <si>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</si>
  <si>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</si>
  <si>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</si>
  <si>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</si>
  <si>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</si>
  <si>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</si>
  <si>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</si>
  <si>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</si>
  <si>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</si>
  <si>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</si>
  <si>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</si>
  <si>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</si>
  <si>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</si>
  <si>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</si>
  <si>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</si>
  <si>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</si>
  <si>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</si>
  <si>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</si>
  <si>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</si>
  <si>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</si>
  <si>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</si>
  <si>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</si>
  <si>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</si>
  <si>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</si>
  <si>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</si>
  <si>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</si>
  <si>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</si>
  <si>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</si>
  <si>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</si>
  <si>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</si>
  <si>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</si>
  <si>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</si>
  <si>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</si>
  <si>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</si>
  <si>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</si>
  <si>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</si>
  <si>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</si>
  <si>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</si>
  <si>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</si>
  <si>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</si>
  <si>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</si>
  <si>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</si>
  <si>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</si>
  <si>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</si>
  <si>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</si>
  <si>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</si>
  <si>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</si>
  <si>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</si>
  <si>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</si>
  <si>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</si>
  <si>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</si>
  <si>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</si>
  <si>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</si>
  <si>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</si>
  <si>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</si>
  <si>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</si>
  <si>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</si>
  <si>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</si>
  <si>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</si>
  <si>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</si>
  <si>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</si>
  <si>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</si>
  <si>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</si>
  <si>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</si>
  <si>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</si>
  <si>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</si>
  <si>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</si>
  <si>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</si>
  <si>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</si>
  <si>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</si>
  <si>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</si>
  <si>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</si>
  <si>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</si>
  <si>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</si>
  <si>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</si>
  <si>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</si>
  <si>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</si>
  <si>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</si>
  <si>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</si>
  <si>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</si>
  <si>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</si>
  <si>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</si>
  <si>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</si>
  <si>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</si>
  <si>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</si>
  <si>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</si>
  <si>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</si>
  <si>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</si>
  <si>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</si>
  <si>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</si>
  <si>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</si>
  <si>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</si>
  <si>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</si>
  <si>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</si>
  <si>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</si>
  <si>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</si>
  <si>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</si>
  <si>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</si>
  <si>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</si>
  <si>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</si>
  <si>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</si>
  <si>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</si>
  <si>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</si>
  <si>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</si>
  <si>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</si>
  <si>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</si>
  <si>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</si>
  <si>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</si>
  <si>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</si>
  <si>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</si>
  <si>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</si>
  <si>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</si>
  <si>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</si>
  <si>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</si>
  <si>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</si>
  <si>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</si>
  <si>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</si>
  <si>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</si>
  <si>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</si>
  <si>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</si>
  <si>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</si>
  <si>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</si>
  <si>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</si>
  <si>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</si>
  <si>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</si>
  <si>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</si>
  <si>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</si>
  <si>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</si>
  <si>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</si>
  <si>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</si>
  <si>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</si>
  <si>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</si>
  <si>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</si>
  <si>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</si>
  <si>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</si>
  <si>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</si>
  <si>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</si>
  <si>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</si>
  <si>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</si>
  <si>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</si>
  <si>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</si>
  <si>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</si>
  <si>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</si>
  <si>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</si>
  <si>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</si>
  <si>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</si>
  <si>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</si>
  <si>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</si>
  <si>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</si>
  <si>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</si>
  <si>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</si>
  <si>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</si>
  <si>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</si>
  <si>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</si>
  <si>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</si>
  <si>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</si>
  <si>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</si>
  <si>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</si>
  <si>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</si>
  <si>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</si>
  <si>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</si>
  <si>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</si>
  <si>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</si>
  <si>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</si>
  <si>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</si>
  <si>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</si>
  <si>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</si>
  <si>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</si>
  <si>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</si>
  <si>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</si>
  <si>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</si>
  <si>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</si>
  <si>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</si>
  <si>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</si>
  <si>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</si>
  <si>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</si>
  <si>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</si>
  <si>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</si>
  <si>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</si>
  <si>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</si>
  <si>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</si>
  <si>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</si>
  <si>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</si>
  <si>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</si>
  <si>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</si>
  <si>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</si>
  <si>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</si>
  <si>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</si>
  <si>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</si>
  <si>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</si>
  <si>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</si>
  <si>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</si>
  <si>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</si>
  <si>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</si>
  <si>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</si>
  <si>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</si>
  <si>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</si>
  <si>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</si>
  <si>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</si>
  <si>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</si>
  <si>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</si>
  <si>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</si>
  <si>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</si>
  <si>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</si>
  <si>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</si>
  <si>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</si>
  <si>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</si>
  <si>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</si>
  <si>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</si>
  <si>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</si>
  <si>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</si>
  <si>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</si>
  <si>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</si>
  <si>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</si>
  <si>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</si>
  <si>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</si>
  <si>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</si>
  <si>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</si>
  <si>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</si>
  <si>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</si>
  <si>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</si>
  <si>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</si>
  <si>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</si>
  <si>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</si>
  <si>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</si>
  <si>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</si>
  <si>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</si>
  <si>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</si>
  <si>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</si>
  <si>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</si>
  <si>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</si>
  <si>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</si>
  <si>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</si>
  <si>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</si>
  <si>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</si>
  <si>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</si>
  <si>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</si>
  <si>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</si>
  <si>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</si>
  <si>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</si>
  <si>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</si>
  <si>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</si>
  <si>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</si>
  <si>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</si>
  <si>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</si>
  <si>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</si>
  <si>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</si>
  <si>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</si>
  <si>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</si>
  <si>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</si>
  <si>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</si>
  <si>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</si>
  <si>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</si>
  <si>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</si>
  <si>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</si>
  <si>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</si>
  <si>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</si>
  <si>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</si>
  <si>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</si>
  <si>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</si>
  <si>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</si>
  <si>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</si>
  <si>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</si>
  <si>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</si>
  <si>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</si>
  <si>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</si>
  <si>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</si>
  <si>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</si>
  <si>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</si>
  <si>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</si>
  <si>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</si>
  <si>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</si>
  <si>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</si>
  <si>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</si>
  <si>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</si>
  <si>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</si>
  <si>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</si>
  <si>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</si>
  <si>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</si>
  <si>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</si>
  <si>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</si>
  <si>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</si>
  <si>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</si>
  <si>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</si>
  <si>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</si>
  <si>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</si>
  <si>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</si>
  <si>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</si>
  <si>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</si>
  <si>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</si>
  <si>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</si>
  <si>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</si>
  <si>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</si>
  <si>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</si>
  <si>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</si>
  <si>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</si>
  <si>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</si>
  <si>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</si>
  <si>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</si>
  <si>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</si>
  <si>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</si>
  <si>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</si>
  <si>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</si>
  <si>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</si>
  <si>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</si>
  <si>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</si>
  <si>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</si>
  <si>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</si>
  <si>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</si>
  <si>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</si>
  <si>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</si>
  <si>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</si>
  <si>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</si>
  <si>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</si>
  <si>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</si>
  <si>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</si>
  <si>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</si>
  <si>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</si>
  <si>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</si>
  <si>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</si>
  <si>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</si>
  <si>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</si>
  <si>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</si>
  <si>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</si>
  <si>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</si>
  <si>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</si>
  <si>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</si>
  <si>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</si>
  <si>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</si>
  <si>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</si>
  <si>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</si>
  <si>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</si>
  <si>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</si>
  <si>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</si>
  <si>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</si>
  <si>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</si>
  <si>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</si>
  <si>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</si>
  <si>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</si>
  <si>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</si>
  <si>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</si>
  <si>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</si>
  <si>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</si>
  <si>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</si>
  <si>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</si>
  <si>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</si>
  <si>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</si>
  <si>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</si>
  <si>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</si>
  <si>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</si>
  <si>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</si>
  <si>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</si>
  <si>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</si>
  <si>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</si>
  <si>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</si>
  <si>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</si>
  <si>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</si>
  <si>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</si>
  <si>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</si>
  <si>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</si>
  <si>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</si>
  <si>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</si>
  <si>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</si>
  <si>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</si>
  <si>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</si>
  <si>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</si>
  <si>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</si>
  <si>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</si>
  <si>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</si>
  <si>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</si>
  <si>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</si>
  <si>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</si>
  <si>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</si>
  <si>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</si>
  <si>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</si>
  <si>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</si>
  <si>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</si>
  <si>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</si>
  <si>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</si>
  <si>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</si>
  <si>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</si>
  <si>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</si>
  <si>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</si>
  <si>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</si>
  <si>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</si>
  <si>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</si>
  <si>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</si>
  <si>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</si>
  <si>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</si>
  <si>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</si>
  <si>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</si>
  <si>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</si>
  <si>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</si>
  <si>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</si>
  <si>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</si>
  <si>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</si>
  <si>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</si>
  <si>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</si>
  <si>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</si>
  <si>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</si>
  <si>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</si>
  <si>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</si>
  <si>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</si>
  <si>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</si>
  <si>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</si>
  <si>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</si>
  <si>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</si>
  <si>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</si>
  <si>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</si>
  <si>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</si>
  <si>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</si>
  <si>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</si>
  <si>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</si>
  <si>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</si>
  <si>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</si>
  <si>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</si>
  <si>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</si>
  <si>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</si>
  <si>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</si>
  <si>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</si>
  <si>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</si>
  <si>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</si>
  <si>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</si>
  <si>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</si>
  <si>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</si>
  <si>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</si>
  <si>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</si>
  <si>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</si>
  <si>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</si>
  <si>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</si>
  <si>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</si>
  <si>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</si>
  <si>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</si>
  <si>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</si>
  <si>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</si>
  <si>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</si>
  <si>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</si>
  <si>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</si>
  <si>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</si>
  <si>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</si>
  <si>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</si>
  <si>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</si>
  <si>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</si>
  <si>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</si>
  <si>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</si>
  <si>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</si>
  <si>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</si>
  <si>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</si>
  <si>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</si>
  <si>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</si>
  <si>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</si>
  <si>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</si>
  <si>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</si>
  <si>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</si>
  <si>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</si>
  <si>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</si>
  <si>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</si>
  <si>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</si>
  <si>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</si>
  <si>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</si>
  <si>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</si>
  <si>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</si>
  <si>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</si>
  <si>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</si>
  <si>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</si>
  <si>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</si>
  <si>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</si>
  <si>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</si>
  <si>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</si>
  <si>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</si>
  <si>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</si>
  <si>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</si>
  <si>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</si>
  <si>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</si>
  <si>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</si>
  <si>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</si>
  <si>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</si>
  <si>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</si>
  <si>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</si>
  <si>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</si>
  <si>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</si>
  <si>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</si>
  <si>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</si>
  <si>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</si>
  <si>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</si>
  <si>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</si>
  <si>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</si>
  <si>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</si>
  <si>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</si>
  <si>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</si>
  <si>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</si>
  <si>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</si>
  <si>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</si>
  <si>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</si>
  <si>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</si>
  <si>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</si>
  <si>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</si>
  <si>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</si>
  <si>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</si>
  <si>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</si>
  <si>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</si>
  <si>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</si>
  <si>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</si>
  <si>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</si>
  <si>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</si>
  <si>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</si>
  <si>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</si>
  <si>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</si>
  <si>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</si>
  <si>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</si>
  <si>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</si>
  <si>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</si>
  <si>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</si>
  <si>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</si>
  <si>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</si>
  <si>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</si>
  <si>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</si>
  <si>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</si>
  <si>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</si>
  <si>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</si>
  <si>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</si>
  <si>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</si>
  <si>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</si>
  <si>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</si>
  <si>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</si>
  <si>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</si>
  <si>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</si>
  <si>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</si>
  <si>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</si>
  <si>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</si>
  <si>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</si>
  <si>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</si>
  <si>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</si>
  <si>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</si>
  <si>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</si>
  <si>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</si>
  <si>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</si>
  <si>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</si>
  <si>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</si>
  <si>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</si>
  <si>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</si>
  <si>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</si>
  <si>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</si>
  <si>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</si>
  <si>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</si>
  <si>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</si>
  <si>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</si>
  <si>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</si>
  <si>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</si>
  <si>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</si>
  <si>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</si>
  <si>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</si>
  <si>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</si>
  <si>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</si>
  <si>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</si>
  <si>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</si>
  <si>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</si>
  <si>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</si>
  <si>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</si>
  <si>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</si>
  <si>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</si>
  <si>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</si>
  <si>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</si>
  <si>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</si>
  <si>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</si>
  <si>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</si>
  <si>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</si>
  <si>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</si>
  <si>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</si>
  <si>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</si>
  <si>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</si>
  <si>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</si>
  <si>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</si>
  <si>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</si>
  <si>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</si>
  <si>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</si>
  <si>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</si>
  <si>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</si>
  <si>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</si>
  <si>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</si>
  <si>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</si>
  <si>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</si>
  <si>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</si>
  <si>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</si>
  <si>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</si>
  <si>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</si>
  <si>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</si>
  <si>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</si>
  <si>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</si>
  <si>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</si>
  <si>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</si>
  <si>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</si>
  <si>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</si>
  <si>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</si>
  <si>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</si>
  <si>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</si>
  <si>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</si>
  <si>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</si>
  <si>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</si>
  <si>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</si>
  <si>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</si>
  <si>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</si>
  <si>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</si>
  <si>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</si>
  <si>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</si>
  <si>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</si>
  <si>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</si>
  <si>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</si>
  <si>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</si>
  <si>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</si>
  <si>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</si>
  <si>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</si>
  <si>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</si>
  <si>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</si>
  <si>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</si>
  <si>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</si>
  <si>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</si>
  <si>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</si>
  <si>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</si>
  <si>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</si>
  <si>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</si>
  <si>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</si>
  <si>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</si>
  <si>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</si>
  <si>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</si>
  <si>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</si>
  <si>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</si>
  <si>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</si>
  <si>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</si>
  <si>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</si>
  <si>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</si>
  <si>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</si>
  <si>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</si>
  <si>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</si>
  <si>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</si>
  <si>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</si>
  <si>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</si>
  <si>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</si>
  <si>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</si>
  <si>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</si>
  <si>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</si>
  <si>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</si>
  <si>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</si>
  <si>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</si>
  <si>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</si>
  <si>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</si>
  <si>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</si>
  <si>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</si>
  <si>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</si>
  <si>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</si>
  <si>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</si>
  <si>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</si>
  <si>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</si>
  <si>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</si>
  <si>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</si>
  <si>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</si>
  <si>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</si>
  <si>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</si>
  <si>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</si>
  <si>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</si>
  <si>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</si>
  <si>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</si>
  <si>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</si>
  <si>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</si>
  <si>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</si>
  <si>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</si>
  <si>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</si>
  <si>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</si>
  <si>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</si>
  <si>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</si>
  <si>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</si>
  <si>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</si>
  <si>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</si>
  <si>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</si>
  <si>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</si>
  <si>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</si>
  <si>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</si>
  <si>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</si>
  <si>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</si>
  <si>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</si>
  <si>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</si>
  <si>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</si>
  <si>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</si>
  <si>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</si>
  <si>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</si>
  <si>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</si>
  <si>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</si>
  <si>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</si>
  <si>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</si>
  <si>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</si>
  <si>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</si>
  <si>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</si>
  <si>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</si>
  <si>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</si>
  <si>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</si>
  <si>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</si>
  <si>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</si>
  <si>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</si>
  <si>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</si>
  <si>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</si>
  <si>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</si>
  <si>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</si>
  <si>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</si>
  <si>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</si>
  <si>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</si>
  <si>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</si>
  <si>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</si>
  <si>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</si>
  <si>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</si>
  <si>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</si>
  <si>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</si>
  <si>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</si>
  <si>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</si>
  <si>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</si>
  <si>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</si>
  <si>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</si>
  <si>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</si>
  <si>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</si>
  <si>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</si>
  <si>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</si>
  <si>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</si>
  <si>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</si>
  <si>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</si>
  <si>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</si>
  <si>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</si>
  <si>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</si>
  <si>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</si>
  <si>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</si>
  <si>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</si>
  <si>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</si>
  <si>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</si>
  <si>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</si>
  <si>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</si>
  <si>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</si>
  <si>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</si>
  <si>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</si>
  <si>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</si>
  <si>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</si>
  <si>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</si>
  <si>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</si>
  <si>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</si>
  <si>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</si>
  <si>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</si>
  <si>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</si>
  <si>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</si>
  <si>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</si>
  <si>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</si>
  <si>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</si>
  <si>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</si>
  <si>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</si>
  <si>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</si>
  <si>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</si>
  <si>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</si>
  <si>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</si>
  <si>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</si>
  <si>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</si>
  <si>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</si>
  <si>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</si>
  <si>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</si>
  <si>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</si>
  <si>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</si>
  <si>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</si>
  <si>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</si>
  <si>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</si>
  <si>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</si>
  <si>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</si>
  <si>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</si>
  <si>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</si>
  <si>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</si>
  <si>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</si>
  <si>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</si>
  <si>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</si>
  <si>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</si>
  <si>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</si>
  <si>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</si>
  <si>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</si>
  <si>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</si>
  <si>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</si>
  <si>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</si>
  <si>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</si>
  <si>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</si>
  <si>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</si>
  <si>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</si>
  <si>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</si>
  <si>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</si>
  <si>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</si>
  <si>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</si>
  <si>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</si>
  <si>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</si>
  <si>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</si>
  <si>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</si>
  <si>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</si>
  <si>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</si>
  <si>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</si>
  <si>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</si>
  <si>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</si>
  <si>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</si>
  <si>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</si>
  <si>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</si>
  <si>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</si>
  <si>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</si>
  <si>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</si>
  <si>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</si>
  <si>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</si>
  <si>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</si>
  <si>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</si>
  <si>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</si>
  <si>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</si>
  <si>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</si>
  <si>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</si>
  <si>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</si>
  <si>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</si>
  <si>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</si>
  <si>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</si>
  <si>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</si>
  <si>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</si>
  <si>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</si>
  <si>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</si>
  <si>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</si>
  <si>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</si>
  <si>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</si>
  <si>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</si>
  <si>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</si>
  <si>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</si>
  <si>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</si>
  <si>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</si>
  <si>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</si>
  <si>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</si>
  <si>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</si>
  <si>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</si>
  <si>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</si>
  <si>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</si>
  <si>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</si>
  <si>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</si>
  <si>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</si>
  <si>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</si>
  <si>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</si>
  <si>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</si>
  <si>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</si>
  <si>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</si>
  <si>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</si>
  <si>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</si>
  <si>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</si>
  <si>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</si>
  <si>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</si>
  <si>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</si>
  <si>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</si>
  <si>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</si>
  <si>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</si>
  <si>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</si>
  <si>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</si>
  <si>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</si>
  <si>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</si>
  <si>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</si>
  <si>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</si>
  <si>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</si>
  <si>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</si>
  <si>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</si>
  <si>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</si>
  <si>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</si>
  <si>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</si>
  <si>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</si>
  <si>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</si>
  <si>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</si>
  <si>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</si>
  <si>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</si>
  <si>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</si>
  <si>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</si>
  <si>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</si>
  <si>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</si>
  <si>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</si>
  <si>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</si>
  <si>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</si>
  <si>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</si>
  <si>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</si>
  <si>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</si>
  <si>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</si>
  <si>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</si>
  <si>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</si>
  <si>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</si>
  <si>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</si>
  <si>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</si>
  <si>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</si>
  <si>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</si>
  <si>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</si>
  <si>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</si>
  <si>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</si>
  <si>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</si>
  <si>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</si>
  <si>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</si>
  <si>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</si>
  <si>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</si>
  <si>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</si>
  <si>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</si>
  <si>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</si>
  <si>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</si>
  <si>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</si>
  <si>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</si>
  <si>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</si>
  <si>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</si>
  <si>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</si>
  <si>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</si>
  <si>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</si>
  <si>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</si>
  <si>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</si>
  <si>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</si>
  <si>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</si>
  <si>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</si>
  <si>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</si>
  <si>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</si>
  <si>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</si>
  <si>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</si>
  <si>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</si>
  <si>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</si>
  <si>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</si>
  <si>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</si>
  <si>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</si>
  <si>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</si>
  <si>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</si>
  <si>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</si>
  <si>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</si>
  <si>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</si>
  <si>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</si>
  <si>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</si>
  <si>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</si>
  <si>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</si>
  <si>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</si>
  <si>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</si>
  <si>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</si>
  <si>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</si>
  <si>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</si>
  <si>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</si>
  <si>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</si>
  <si>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</si>
  <si>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</si>
  <si>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</si>
  <si>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</si>
  <si>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</si>
  <si>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</si>
  <si>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</si>
  <si>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</si>
  <si>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</si>
  <si>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</si>
  <si>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</si>
  <si>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</si>
  <si>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</si>
  <si>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</si>
  <si>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</si>
  <si>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</si>
  <si>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</si>
  <si>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</si>
  <si>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</si>
  <si>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</si>
  <si>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</si>
  <si>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</si>
  <si>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</si>
  <si>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</si>
  <si>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</si>
  <si>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</si>
  <si>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</si>
  <si>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</si>
  <si>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</si>
  <si>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</si>
  <si>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</si>
  <si>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</si>
  <si>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</si>
  <si>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</si>
  <si>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</si>
  <si>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</si>
  <si>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</si>
  <si>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</si>
  <si>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</si>
  <si>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</si>
  <si>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</si>
  <si>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</si>
  <si>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</si>
  <si>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</si>
  <si>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</si>
  <si>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</si>
  <si>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</si>
  <si>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</si>
  <si>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</si>
  <si>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</si>
  <si>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</si>
  <si>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</si>
  <si>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</si>
  <si>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</si>
  <si>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</si>
  <si>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</si>
  <si>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</si>
  <si>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</si>
  <si>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</si>
  <si>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</si>
  <si>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</si>
  <si>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</si>
  <si>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</si>
  <si>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</si>
  <si>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</si>
  <si>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</si>
  <si>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</si>
  <si>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</si>
  <si>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</si>
  <si>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</si>
  <si>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</si>
  <si>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</si>
  <si>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</si>
  <si>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</si>
  <si>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</si>
  <si>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</si>
  <si>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</si>
  <si>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</si>
  <si>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</si>
  <si>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</si>
  <si>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</si>
  <si>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</si>
  <si>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</si>
  <si>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</si>
  <si>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</si>
  <si>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</si>
  <si>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</si>
  <si>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</si>
  <si>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</si>
  <si>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</si>
  <si>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</si>
  <si>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</si>
  <si>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</si>
  <si>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</si>
  <si>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</si>
  <si>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</si>
  <si>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</si>
  <si>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</si>
  <si>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</si>
  <si>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</si>
  <si>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</si>
  <si>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</si>
  <si>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</si>
  <si>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</si>
  <si>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</si>
  <si>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</si>
  <si>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</si>
  <si>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</si>
  <si>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</si>
  <si>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</si>
  <si>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</si>
  <si>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</si>
  <si>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</si>
  <si>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</si>
  <si>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</si>
  <si>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</si>
  <si>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</si>
  <si>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</si>
  <si>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</si>
  <si>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</si>
  <si>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</si>
  <si>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</si>
  <si>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</si>
  <si>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</si>
  <si>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</si>
  <si>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</si>
  <si>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</si>
  <si>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</si>
  <si>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</si>
  <si>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</si>
  <si>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</si>
  <si>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</si>
  <si>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</si>
  <si>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</si>
  <si>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</si>
  <si>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</si>
  <si>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</si>
  <si>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</si>
  <si>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</si>
  <si>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</si>
  <si>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</si>
  <si>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</si>
  <si>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</si>
  <si>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</si>
  <si>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</si>
  <si>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</si>
  <si>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</si>
  <si>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</si>
  <si>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</si>
  <si>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</si>
  <si>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</si>
  <si>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</si>
  <si>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</si>
  <si>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</si>
  <si>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</si>
  <si>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</si>
  <si>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</si>
  <si>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</si>
  <si>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</si>
  <si>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</si>
  <si>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</si>
  <si>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</si>
  <si>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</si>
  <si>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</si>
  <si>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</si>
  <si>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</si>
  <si>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</si>
  <si>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</si>
  <si>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</si>
  <si>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</si>
  <si>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</si>
  <si>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</si>
  <si>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</si>
  <si>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</si>
  <si>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</si>
  <si>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</si>
  <si>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</si>
  <si>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</si>
  <si>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</si>
  <si>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</si>
  <si>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</si>
  <si>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</si>
  <si>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</si>
  <si>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</si>
  <si>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</si>
  <si>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</si>
  <si>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</si>
  <si>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</si>
  <si>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</si>
  <si>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</si>
  <si>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</si>
  <si>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</si>
  <si>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</si>
  <si>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</si>
  <si>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</si>
  <si>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</si>
  <si>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</si>
  <si>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</si>
  <si>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</si>
  <si>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</si>
  <si>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</si>
  <si>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</si>
  <si>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</si>
  <si>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</si>
  <si>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</si>
  <si>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</si>
  <si>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</si>
  <si>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</si>
  <si>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</si>
  <si>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</si>
  <si>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</si>
  <si>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</si>
  <si>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</si>
  <si>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</si>
  <si>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</si>
  <si>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</si>
  <si>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</si>
  <si>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</si>
  <si>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</si>
  <si>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</si>
  <si>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</si>
  <si>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</si>
  <si>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</si>
  <si>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</si>
  <si>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</si>
  <si>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</si>
  <si>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</si>
  <si>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</si>
  <si>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</si>
  <si>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</si>
  <si>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</si>
  <si>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</si>
  <si>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</si>
  <si>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</si>
  <si>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</si>
  <si>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</si>
  <si>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</si>
  <si>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</si>
  <si>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</si>
  <si>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</si>
  <si>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</si>
  <si>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</si>
  <si>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</si>
  <si>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</si>
  <si>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</si>
  <si>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</si>
  <si>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</si>
  <si>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</si>
  <si>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</si>
  <si>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</si>
  <si>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</si>
  <si>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</si>
  <si>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</si>
  <si>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</si>
  <si>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</si>
  <si>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</si>
  <si>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</si>
  <si>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</si>
  <si>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</si>
  <si>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</si>
  <si>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</si>
  <si>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</si>
  <si>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</si>
  <si>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</si>
  <si>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</si>
  <si>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</si>
  <si>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</si>
  <si>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</si>
  <si>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</si>
  <si>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</si>
  <si>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</si>
  <si>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</si>
  <si>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</si>
  <si>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</si>
  <si>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</si>
  <si>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</si>
  <si>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</si>
  <si>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</si>
  <si>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</si>
  <si>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</si>
  <si>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</si>
  <si>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</si>
  <si>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</si>
  <si>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</si>
  <si>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</si>
  <si>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</si>
  <si>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</si>
  <si>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</si>
  <si>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</si>
  <si>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</si>
  <si>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</si>
  <si>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</si>
  <si>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</si>
  <si>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</si>
  <si>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</si>
  <si>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</si>
  <si>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</si>
  <si>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</si>
  <si>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</si>
  <si>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</si>
  <si>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</si>
  <si>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</si>
  <si>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</si>
  <si>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</si>
  <si>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</si>
  <si>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</si>
  <si>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</si>
  <si>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</si>
  <si>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</si>
  <si>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</si>
  <si>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</si>
  <si>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</si>
  <si>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</si>
  <si>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</si>
  <si>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</si>
  <si>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</si>
  <si>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</si>
  <si>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</si>
  <si>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</si>
  <si>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</si>
  <si>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</si>
  <si>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</si>
  <si>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</si>
  <si>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</si>
  <si>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</si>
  <si>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</si>
  <si>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</si>
  <si>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</si>
  <si>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</si>
  <si>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</si>
  <si>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</si>
  <si>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</si>
  <si>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</si>
  <si>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</si>
  <si>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</si>
  <si>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</si>
  <si>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</si>
  <si>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</si>
  <si>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</si>
  <si>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</si>
  <si>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</si>
  <si>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</si>
  <si>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</si>
  <si>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</si>
  <si>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</si>
  <si>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</si>
  <si>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</si>
  <si>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</si>
  <si>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</si>
  <si>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</si>
  <si>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</si>
  <si>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</si>
  <si>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</si>
  <si>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</si>
  <si>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</si>
  <si>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</si>
  <si>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</si>
  <si>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</si>
  <si>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</si>
  <si>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</si>
  <si>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</si>
  <si>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</si>
  <si>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</si>
  <si>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</si>
  <si>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</si>
  <si>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</si>
  <si>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</si>
  <si>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</si>
  <si>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</si>
  <si>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</si>
  <si>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</si>
  <si>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</si>
  <si>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</si>
  <si>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</si>
  <si>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</si>
  <si>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</si>
  <si>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</si>
  <si>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</si>
  <si>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</si>
  <si>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</si>
  <si>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</si>
  <si>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</si>
  <si>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</si>
  <si>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</si>
  <si>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</si>
  <si>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</si>
  <si>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</si>
  <si>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</si>
  <si>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</si>
  <si>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</si>
  <si>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</si>
  <si>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</si>
  <si>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</si>
  <si>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</si>
  <si>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</si>
  <si>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</si>
  <si>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</si>
  <si>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</si>
  <si>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</si>
  <si>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</si>
  <si>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</si>
  <si>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</si>
  <si>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</si>
  <si>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</si>
  <si>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</si>
  <si>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</si>
  <si>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</si>
  <si>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</si>
  <si>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</si>
  <si>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</si>
  <si>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</si>
  <si>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</si>
  <si>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</si>
  <si>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</si>
  <si>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</si>
  <si>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</si>
  <si>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</si>
  <si>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</si>
  <si>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</si>
  <si>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</si>
  <si>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</si>
  <si>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</si>
  <si>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</si>
  <si>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</si>
  <si>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</si>
  <si>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</si>
  <si>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</si>
  <si>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</si>
  <si>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</si>
  <si>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</si>
  <si>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</si>
  <si>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</si>
  <si>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</si>
  <si>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</si>
  <si>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</si>
  <si>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</si>
  <si>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</si>
  <si>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</si>
  <si>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</si>
  <si>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</si>
  <si>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</si>
  <si>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</si>
  <si>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</si>
  <si>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</si>
  <si>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</si>
  <si>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</si>
  <si>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</si>
  <si>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</si>
  <si>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</si>
  <si>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</si>
  <si>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</si>
  <si>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</si>
  <si>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</si>
  <si>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</si>
  <si>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</si>
  <si>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</si>
  <si>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</si>
  <si>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</si>
  <si>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</si>
  <si>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</si>
  <si>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</si>
  <si>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</si>
  <si>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</si>
  <si>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</si>
  <si>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</si>
  <si>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</si>
  <si>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</si>
  <si>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</si>
  <si>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</si>
  <si>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</si>
  <si>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</si>
  <si>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</si>
  <si>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</si>
  <si>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</si>
  <si>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</si>
  <si>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</si>
  <si>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</si>
  <si>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</si>
  <si>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</si>
  <si>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</si>
  <si>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</si>
  <si>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</si>
  <si>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</si>
  <si>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</si>
  <si>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</si>
  <si>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</si>
  <si>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</si>
  <si>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</si>
  <si>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</si>
  <si>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</si>
  <si>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</si>
  <si>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</si>
  <si>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</si>
  <si>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</si>
  <si>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</si>
  <si>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</si>
  <si>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</si>
  <si>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</si>
  <si>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</si>
  <si>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</si>
  <si>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</si>
  <si>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</si>
  <si>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</si>
  <si>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</si>
  <si>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</si>
  <si>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</si>
  <si>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</si>
  <si>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</si>
  <si>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</si>
  <si>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</si>
  <si>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</si>
  <si>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</si>
  <si>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</si>
  <si>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</si>
  <si>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</si>
  <si>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</si>
  <si>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</si>
  <si>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</si>
  <si>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</si>
  <si>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</si>
  <si>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</si>
  <si>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</si>
  <si>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</si>
  <si>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</si>
  <si>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</si>
  <si>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</si>
  <si>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</si>
  <si>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</si>
  <si>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</si>
  <si>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</si>
  <si>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</si>
  <si>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</si>
  <si>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</si>
  <si>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</si>
  <si>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</si>
  <si>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</si>
  <si>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</si>
  <si>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</si>
  <si>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</si>
  <si>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</si>
  <si>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</si>
  <si>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</si>
  <si>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</si>
  <si>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</si>
  <si>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</si>
  <si>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</si>
  <si>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</si>
  <si>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</si>
  <si>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</si>
  <si>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</si>
  <si>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</si>
  <si>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</si>
  <si>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</si>
  <si>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</si>
  <si>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</si>
  <si>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</si>
  <si>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</si>
  <si>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</si>
  <si>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</si>
  <si>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</si>
  <si>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</si>
  <si>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</si>
  <si>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</si>
  <si>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</si>
  <si>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</si>
  <si>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</si>
  <si>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</si>
  <si>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</si>
  <si>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</si>
  <si>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</si>
  <si>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</si>
  <si>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</si>
  <si>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</si>
  <si>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</si>
  <si>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</si>
  <si>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</si>
  <si>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</si>
  <si>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</si>
  <si>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</si>
  <si>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</si>
  <si>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</si>
  <si>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</si>
  <si>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</si>
  <si>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</si>
  <si>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</si>
  <si>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</si>
  <si>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</si>
  <si>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</si>
  <si>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</si>
  <si>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</si>
  <si>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</si>
  <si>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</si>
  <si>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</si>
  <si>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</si>
  <si>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</si>
  <si>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</si>
  <si>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</si>
  <si>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</si>
  <si>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</si>
  <si>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</si>
  <si>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</si>
  <si>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</si>
  <si>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</si>
  <si>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</si>
  <si>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</si>
  <si>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</si>
  <si>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</si>
  <si>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</si>
  <si>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</si>
  <si>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</si>
  <si>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</si>
  <si>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</si>
  <si>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</si>
  <si>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</si>
  <si>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</si>
  <si>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</si>
  <si>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</si>
  <si>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</si>
  <si>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</si>
  <si>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</si>
  <si>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</si>
  <si>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</si>
  <si>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</si>
  <si>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</si>
  <si>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</si>
  <si>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</si>
  <si>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</si>
  <si>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</si>
  <si>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</si>
  <si>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</si>
  <si>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</si>
  <si>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</si>
  <si>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</si>
  <si>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</si>
  <si>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</si>
  <si>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</si>
  <si>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</si>
  <si>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</si>
  <si>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</si>
  <si>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</si>
  <si>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</si>
  <si>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</si>
  <si>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</si>
  <si>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</si>
  <si>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</si>
  <si>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</si>
  <si>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</si>
  <si>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</si>
  <si>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</si>
  <si>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</si>
  <si>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</si>
  <si>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</si>
  <si>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</si>
  <si>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</si>
  <si>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</si>
  <si>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</si>
  <si>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</si>
  <si>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</si>
  <si>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</si>
  <si>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</si>
  <si>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</si>
  <si>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</si>
  <si>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</si>
  <si>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</si>
  <si>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</si>
  <si>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</si>
  <si>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</si>
  <si>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</si>
  <si>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</si>
  <si>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</si>
  <si>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</si>
  <si>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</si>
  <si>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</si>
  <si>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</si>
  <si>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</si>
  <si>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</si>
  <si>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</si>
  <si>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</si>
  <si>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</si>
  <si>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</si>
  <si>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</si>
  <si>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</si>
  <si>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</si>
  <si>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</si>
  <si>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</si>
  <si>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</si>
  <si>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</si>
  <si>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</si>
  <si>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</si>
  <si>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</si>
  <si>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</si>
  <si>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</si>
  <si>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</si>
  <si>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</si>
  <si>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</si>
  <si>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</si>
  <si>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</si>
  <si>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</si>
  <si>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</si>
  <si>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</si>
  <si>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</si>
  <si>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</si>
  <si>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</si>
  <si>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</si>
  <si>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</si>
  <si>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</si>
  <si>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</si>
  <si>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</si>
  <si>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</si>
  <si>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</si>
  <si>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</si>
  <si>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</si>
  <si>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</si>
  <si>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</si>
  <si>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</si>
  <si>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</si>
  <si>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</si>
  <si>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</si>
  <si>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</si>
  <si>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</si>
  <si>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</si>
  <si>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</si>
  <si>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</si>
  <si>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</si>
  <si>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</si>
  <si>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</si>
  <si>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</si>
  <si>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</si>
  <si>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</si>
  <si>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</si>
  <si>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</si>
  <si>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</si>
  <si>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</si>
  <si>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</si>
  <si>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</si>
  <si>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</si>
  <si>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</si>
  <si>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</si>
  <si>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</si>
  <si>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</si>
  <si>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</si>
  <si>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</si>
  <si>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</si>
  <si>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</si>
  <si>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</si>
  <si>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</si>
  <si>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</si>
  <si>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</si>
  <si>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</si>
  <si>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</si>
  <si>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</si>
  <si>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</si>
  <si>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</si>
  <si>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</si>
  <si>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</si>
  <si>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</si>
  <si>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</si>
  <si>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</si>
  <si>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</si>
  <si>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</si>
  <si>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</si>
  <si>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</si>
  <si>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</si>
  <si>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</si>
  <si>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</si>
  <si>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</si>
  <si>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</si>
  <si>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</si>
  <si>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</si>
  <si>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</si>
  <si>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</si>
  <si>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</si>
  <si>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</si>
  <si>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</si>
  <si>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</si>
  <si>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</si>
  <si>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</si>
  <si>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</si>
  <si>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</si>
  <si>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</si>
  <si>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</si>
  <si>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</si>
  <si>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</si>
  <si>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</si>
  <si>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</si>
  <si>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</si>
  <si>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</si>
  <si>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</si>
  <si>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</si>
  <si>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</si>
  <si>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</si>
  <si>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</si>
  <si>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</si>
  <si>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</si>
  <si>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</si>
  <si>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</si>
  <si>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</si>
  <si>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</si>
  <si>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</si>
  <si>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</si>
  <si>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</si>
  <si>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</si>
  <si>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</si>
  <si>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</si>
  <si>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</si>
  <si>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</si>
  <si>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</si>
  <si>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</si>
  <si>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</si>
  <si>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</si>
  <si>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</si>
  <si>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</si>
  <si>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</si>
  <si>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</si>
  <si>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</si>
  <si>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</si>
  <si>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</si>
  <si>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</si>
  <si>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</si>
  <si>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</si>
  <si>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</si>
  <si>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</si>
  <si>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</si>
  <si>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</si>
  <si>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</si>
  <si>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</si>
  <si>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</si>
  <si>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</si>
  <si>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</si>
  <si>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</si>
  <si>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</si>
  <si>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</si>
  <si>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</si>
  <si>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</si>
  <si>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</si>
  <si>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</si>
  <si>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</si>
  <si>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</si>
  <si>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</si>
  <si>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</si>
  <si>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</si>
  <si>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</si>
  <si>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</si>
  <si>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</si>
  <si>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</si>
  <si>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</si>
  <si>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</si>
  <si>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</si>
  <si>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</si>
  <si>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</si>
  <si>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</si>
  <si>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</si>
  <si>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</si>
  <si>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</si>
  <si>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</si>
  <si>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</si>
  <si>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</si>
  <si>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</si>
  <si>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</si>
  <si>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</si>
  <si>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</si>
  <si>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</si>
  <si>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</si>
  <si>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</si>
  <si>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</si>
  <si>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</si>
  <si>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</si>
  <si>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</si>
  <si>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</si>
  <si>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</si>
  <si>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</si>
  <si>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</si>
  <si>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</si>
  <si>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</si>
  <si>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</si>
  <si>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</si>
  <si>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</si>
  <si>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</si>
  <si>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</si>
  <si>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</si>
  <si>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</si>
  <si>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</si>
  <si>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</si>
  <si>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</si>
  <si>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</si>
  <si>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</si>
  <si>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</si>
  <si>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</si>
  <si>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</si>
  <si>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</si>
  <si>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</si>
  <si>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</si>
  <si>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</si>
  <si>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</si>
  <si>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</si>
  <si>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</si>
  <si>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</si>
  <si>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</si>
  <si>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</si>
  <si>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</si>
  <si>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</si>
  <si>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</si>
  <si>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</si>
  <si>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</si>
  <si>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</si>
  <si>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</si>
  <si>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</si>
  <si>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</si>
  <si>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</si>
  <si>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</si>
  <si>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</si>
  <si>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</si>
  <si>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</si>
  <si>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</si>
  <si>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</si>
  <si>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</si>
  <si>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</si>
  <si>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</si>
  <si>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</si>
  <si>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</si>
  <si>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</si>
  <si>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</si>
  <si>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</si>
  <si>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</si>
  <si>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</si>
  <si>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</si>
  <si>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</si>
  <si>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</si>
  <si>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</si>
  <si>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</si>
  <si>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</si>
  <si>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</si>
  <si>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</si>
  <si>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</si>
  <si>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</si>
  <si>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</si>
  <si>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</si>
  <si>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</si>
  <si>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</si>
  <si>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</si>
  <si>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</si>
  <si>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</si>
  <si>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</si>
  <si>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</si>
  <si>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</si>
  <si>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</si>
  <si>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</si>
  <si>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</si>
  <si>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</si>
  <si>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</si>
  <si>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</si>
  <si>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</si>
  <si>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</si>
  <si>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</si>
  <si>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</si>
  <si>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</si>
  <si>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</si>
  <si>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</si>
  <si>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</si>
  <si>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</si>
  <si>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</si>
  <si>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</si>
  <si>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</si>
  <si>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</si>
  <si>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</si>
  <si>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</si>
  <si>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</si>
  <si>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</si>
  <si>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</si>
  <si>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</si>
  <si>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</si>
  <si>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</si>
  <si>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</si>
  <si>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</si>
  <si>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</si>
  <si>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</si>
  <si>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</si>
  <si>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</si>
  <si>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</si>
  <si>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</si>
  <si>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</si>
  <si>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</si>
  <si>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</si>
  <si>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</si>
  <si>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</si>
  <si>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</si>
  <si>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</si>
  <si>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</si>
  <si>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</si>
  <si>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</si>
  <si>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</si>
  <si>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</si>
  <si>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</si>
  <si>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</si>
  <si>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</si>
  <si>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</si>
  <si>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</si>
  <si>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</si>
  <si>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</si>
  <si>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</si>
  <si>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</si>
  <si>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</si>
  <si>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</si>
  <si>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</si>
  <si>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</si>
  <si>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</si>
  <si>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</si>
  <si>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</si>
  <si>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</si>
  <si>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</si>
  <si>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</si>
  <si>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</si>
  <si>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</si>
  <si>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</si>
  <si>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</si>
  <si>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</si>
  <si>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</si>
  <si>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</si>
  <si>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</si>
  <si>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</si>
  <si>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</si>
  <si>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</si>
  <si>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</si>
  <si>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</si>
  <si>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</si>
  <si>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</si>
  <si>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</si>
  <si>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</si>
  <si>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</si>
  <si>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</si>
  <si>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</si>
  <si>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</si>
  <si>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</si>
  <si>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</si>
  <si>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</si>
  <si>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</si>
  <si>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</si>
  <si>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</si>
  <si>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</si>
  <si>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</si>
  <si>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</si>
  <si>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</si>
  <si>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</si>
  <si>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</si>
  <si>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</si>
  <si>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</si>
  <si>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</si>
  <si>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</si>
  <si>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</si>
  <si>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</si>
  <si>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</si>
  <si>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</si>
  <si>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</si>
  <si>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</si>
  <si>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</si>
  <si>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</si>
  <si>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</si>
  <si>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</si>
  <si>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</si>
  <si>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</si>
  <si>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</si>
  <si>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</si>
  <si>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</si>
  <si>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</si>
  <si>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</si>
  <si>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</si>
  <si>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</si>
  <si>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</si>
  <si>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</si>
  <si>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</si>
  <si>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</si>
  <si>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</si>
  <si>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</si>
  <si>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</si>
  <si>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</si>
  <si>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</si>
  <si>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</si>
  <si>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</si>
  <si>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</si>
  <si>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</si>
  <si>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</si>
  <si>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</si>
  <si>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</si>
  <si>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</si>
  <si>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</si>
  <si>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</si>
  <si>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</si>
  <si>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</si>
  <si>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</si>
  <si>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</si>
  <si>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</si>
  <si>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</si>
  <si>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</si>
  <si>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</si>
  <si>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</si>
  <si>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</si>
  <si>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</si>
  <si>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</si>
  <si>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</si>
  <si>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</si>
  <si>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</si>
  <si>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</si>
  <si>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</si>
  <si>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</si>
  <si>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</si>
  <si>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</si>
  <si>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</si>
  <si>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</si>
  <si>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</si>
  <si>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</si>
  <si>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</si>
  <si>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</si>
  <si>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</si>
  <si>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</si>
  <si>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</si>
  <si>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</si>
  <si>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</si>
  <si>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</si>
  <si>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</si>
  <si>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</si>
  <si>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</si>
  <si>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</si>
  <si>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</si>
  <si>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</si>
  <si>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</si>
  <si>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</si>
  <si>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</si>
  <si>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</si>
  <si>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</si>
  <si>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</si>
  <si>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</si>
  <si>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</si>
  <si>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</si>
  <si>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</si>
  <si>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</si>
  <si>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</si>
  <si>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</si>
  <si>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</si>
  <si>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</si>
  <si>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</si>
  <si>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</si>
  <si>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</si>
  <si>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</si>
  <si>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</si>
  <si>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</si>
  <si>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</si>
  <si>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</si>
  <si>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</si>
  <si>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</si>
  <si>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</si>
  <si>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</si>
  <si>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</si>
  <si>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</si>
  <si>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</si>
  <si>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</si>
  <si>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</si>
  <si>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</si>
  <si>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</si>
  <si>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</si>
  <si>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</si>
  <si>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</si>
  <si>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</si>
  <si>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</si>
  <si>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</si>
  <si>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</si>
  <si>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</si>
  <si>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</si>
  <si>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</si>
  <si>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</si>
  <si>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</si>
  <si>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</si>
  <si>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</si>
  <si>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</si>
  <si>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</si>
  <si>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</si>
  <si>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</si>
  <si>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</si>
  <si>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</si>
  <si>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</si>
  <si>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</si>
  <si>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</si>
  <si>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</si>
  <si>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</si>
  <si>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</si>
  <si>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</si>
  <si>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</si>
  <si>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</si>
  <si>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</si>
  <si>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</si>
  <si>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</si>
  <si>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</si>
  <si>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</si>
  <si>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</si>
  <si>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</si>
  <si>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</si>
  <si>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</si>
  <si>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</si>
  <si>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</si>
  <si>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</si>
  <si>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</si>
  <si>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</si>
  <si>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</si>
  <si>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</si>
  <si>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</si>
  <si>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</si>
  <si>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</si>
  <si>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</si>
  <si>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</si>
  <si>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</si>
  <si>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</si>
  <si>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</si>
  <si>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</si>
  <si>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</si>
  <si>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</si>
  <si>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</si>
  <si>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</si>
  <si>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</si>
  <si>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</si>
  <si>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</si>
  <si>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</si>
  <si>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</si>
  <si>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</si>
  <si>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</si>
  <si>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</si>
  <si>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</si>
  <si>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</si>
  <si>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</si>
  <si>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</si>
  <si>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</si>
  <si>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</si>
  <si>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</si>
  <si>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</si>
  <si>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</si>
  <si>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</si>
  <si>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</si>
  <si>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</si>
  <si>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</si>
  <si>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</si>
  <si>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</si>
  <si>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</si>
  <si>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</si>
  <si>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</si>
  <si>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</si>
  <si>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</si>
  <si>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</si>
  <si>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</si>
  <si>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</si>
  <si>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</si>
  <si>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</si>
  <si>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</si>
  <si>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</si>
  <si>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</si>
  <si>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</si>
  <si>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</si>
  <si>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</si>
  <si>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</si>
  <si>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</si>
  <si>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</si>
  <si>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</si>
  <si>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</si>
  <si>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</si>
  <si>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</si>
  <si>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</si>
  <si>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</si>
  <si>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</si>
  <si>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</si>
  <si>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</si>
  <si>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</si>
  <si>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</si>
  <si>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</si>
  <si>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</si>
  <si>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</si>
  <si>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</si>
  <si>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</si>
  <si>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</si>
  <si>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</si>
  <si>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</si>
  <si>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</si>
  <si>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</si>
  <si>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</si>
  <si>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</si>
  <si>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</si>
  <si>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</si>
  <si>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</si>
  <si>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</si>
  <si>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</si>
  <si>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</si>
  <si>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</si>
  <si>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</si>
  <si>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</si>
  <si>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</si>
  <si>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</si>
  <si>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</si>
  <si>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</si>
  <si>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</si>
  <si>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</si>
  <si>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</si>
  <si>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</si>
  <si>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</si>
  <si>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</si>
  <si>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</si>
  <si>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</si>
  <si>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</si>
  <si>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</si>
  <si>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</si>
  <si>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</si>
  <si>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</si>
  <si>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</si>
  <si>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</si>
  <si>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</si>
  <si>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</si>
  <si>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</si>
  <si>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</si>
  <si>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</si>
  <si>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</si>
  <si>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</si>
  <si>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</si>
  <si>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</si>
  <si>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</si>
  <si>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</si>
  <si>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</si>
  <si>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</si>
  <si>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</si>
  <si>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</si>
  <si>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</si>
  <si>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</si>
  <si>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</si>
  <si>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</si>
  <si>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</si>
  <si>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</si>
  <si>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</si>
  <si>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</si>
  <si>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</si>
  <si>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</si>
  <si>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</si>
  <si>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</si>
  <si>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</si>
  <si>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</si>
  <si>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</si>
  <si>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</si>
  <si>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</si>
  <si>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</si>
  <si>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</si>
  <si>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</si>
  <si>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</si>
  <si>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</si>
  <si>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</si>
  <si>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</si>
  <si>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</si>
  <si>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</si>
  <si>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</si>
  <si>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</si>
  <si>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</si>
  <si>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</si>
  <si>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</si>
  <si>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</si>
  <si>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</si>
  <si>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</si>
  <si>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</si>
  <si>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</si>
  <si>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</si>
  <si>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</si>
  <si>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</si>
  <si>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</si>
  <si>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</si>
  <si>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</si>
  <si>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</si>
  <si>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</si>
  <si>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</si>
  <si>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</si>
  <si>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</si>
  <si>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</si>
  <si>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</si>
  <si>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</si>
  <si>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</si>
  <si>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</si>
  <si>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</si>
  <si>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</si>
  <si>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</si>
  <si>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</si>
  <si>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</si>
  <si>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</si>
  <si>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</si>
  <si>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</si>
  <si>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</si>
  <si>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</si>
  <si>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</si>
  <si>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</si>
  <si>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</si>
  <si>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</si>
  <si>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</si>
  <si>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</si>
  <si>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</si>
  <si>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</si>
  <si>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</si>
  <si>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</si>
  <si>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</si>
  <si>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</si>
  <si>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</si>
  <si>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</si>
  <si>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</si>
  <si>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</si>
  <si>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</si>
  <si>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</si>
  <si>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</si>
  <si>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</si>
  <si>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</si>
  <si>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</si>
  <si>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</si>
  <si>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</si>
  <si>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</si>
  <si>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</si>
  <si>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</si>
  <si>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</si>
  <si>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</si>
  <si>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</si>
  <si>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</si>
  <si>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</si>
  <si>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</si>
  <si>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</si>
  <si>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</si>
  <si>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</si>
  <si>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</si>
  <si>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</si>
  <si>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</si>
  <si>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</si>
  <si>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</si>
  <si>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</si>
  <si>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</si>
  <si>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</si>
  <si>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</si>
  <si>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</si>
  <si>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</si>
  <si>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</si>
  <si>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</si>
  <si>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</si>
  <si>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</si>
  <si>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</si>
  <si>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</si>
  <si>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</si>
  <si>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</si>
  <si>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</si>
  <si>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</si>
  <si>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</si>
  <si>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</si>
  <si>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</si>
  <si>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</si>
  <si>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</si>
  <si>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</si>
  <si>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</si>
  <si>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</si>
  <si>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</si>
  <si>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</si>
  <si>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</si>
  <si>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</si>
  <si>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</si>
  <si>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</si>
  <si>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</si>
  <si>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</si>
  <si>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</si>
  <si>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</si>
  <si>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</si>
  <si>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</si>
  <si>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</si>
  <si>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</si>
  <si>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</si>
  <si>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</si>
  <si>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</si>
  <si>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</si>
  <si>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</si>
  <si>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</si>
  <si>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</si>
  <si>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</si>
  <si>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</si>
  <si>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</si>
  <si>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</si>
  <si>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</si>
  <si>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</si>
  <si>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</si>
  <si>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</si>
  <si>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</si>
  <si>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</si>
  <si>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</si>
  <si>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</si>
  <si>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</si>
  <si>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</si>
  <si>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</si>
  <si>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</si>
  <si>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</si>
  <si>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</si>
  <si>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</si>
  <si>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</si>
  <si>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</si>
  <si>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</si>
  <si>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</si>
  <si>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</si>
  <si>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</si>
  <si>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</si>
  <si>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</si>
  <si>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</si>
  <si>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</si>
  <si>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</si>
  <si>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</si>
  <si>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</si>
  <si>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</si>
  <si>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</si>
  <si>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</si>
  <si>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</si>
  <si>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</si>
  <si>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</si>
  <si>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</si>
  <si>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</si>
  <si>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</si>
  <si>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</si>
  <si>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</si>
  <si>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</si>
  <si>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</si>
  <si>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</si>
  <si>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</si>
  <si>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</si>
  <si>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</si>
  <si>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</si>
  <si>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</si>
  <si>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</si>
  <si>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</si>
  <si>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</si>
  <si>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</si>
  <si>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</si>
  <si>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</si>
  <si>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</si>
  <si>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</si>
  <si>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</si>
  <si>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</si>
  <si>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</si>
  <si>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</si>
  <si>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</si>
  <si>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</si>
  <si>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</si>
  <si>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</si>
  <si>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</si>
  <si>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</si>
  <si>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</si>
  <si>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</si>
  <si>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</si>
  <si>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</si>
  <si>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</si>
  <si>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</si>
  <si>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</si>
  <si>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</si>
  <si>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</si>
  <si>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</si>
  <si>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</si>
  <si>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</si>
  <si>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</si>
  <si>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</si>
  <si>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</si>
  <si>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</si>
  <si>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</si>
  <si>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</si>
  <si>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</si>
  <si>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</si>
  <si>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</si>
  <si>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</si>
  <si>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</si>
  <si>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</si>
  <si>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</si>
  <si>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</si>
  <si>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</si>
  <si>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</si>
  <si>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</si>
  <si>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</si>
  <si>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</si>
  <si>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</si>
  <si>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</si>
  <si>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</si>
  <si>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</si>
  <si>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</si>
  <si>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</si>
  <si>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</si>
  <si>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</si>
  <si>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</si>
  <si>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</si>
  <si>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</si>
  <si>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</si>
  <si>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</si>
  <si>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</si>
  <si>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</si>
  <si>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</si>
  <si>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</si>
  <si>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</si>
  <si>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</si>
  <si>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</si>
  <si>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</si>
  <si>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</si>
  <si>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</si>
  <si>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</si>
  <si>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</si>
  <si>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</si>
  <si>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</si>
  <si>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</si>
  <si>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</si>
  <si>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</si>
  <si>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</si>
  <si>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</si>
  <si>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</si>
  <si>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</si>
  <si>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</si>
  <si>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</si>
  <si>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</si>
  <si>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</si>
  <si>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</si>
  <si>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</si>
  <si>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</si>
  <si>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</si>
  <si>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</si>
  <si>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</si>
  <si>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</si>
  <si>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</si>
  <si>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</si>
  <si>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</si>
  <si>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</si>
  <si>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</si>
  <si>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</si>
  <si>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</si>
  <si>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</si>
  <si>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</si>
  <si>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</si>
  <si>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</si>
  <si>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</si>
  <si>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</si>
  <si>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</si>
  <si>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</si>
  <si>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</si>
  <si>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</si>
  <si>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</si>
  <si>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</si>
  <si>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</si>
  <si>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</si>
  <si>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</si>
  <si>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</si>
  <si>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</si>
  <si>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</si>
  <si>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</si>
  <si>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</si>
  <si>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</si>
  <si>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</si>
  <si>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</si>
  <si>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</si>
  <si>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</si>
  <si>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</si>
  <si>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</si>
  <si>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</si>
  <si>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</si>
  <si>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</si>
  <si>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</si>
  <si>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</si>
  <si>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</si>
  <si>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</si>
  <si>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</si>
  <si>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</si>
  <si>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</si>
  <si>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</si>
  <si>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</si>
  <si>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</si>
  <si>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</si>
  <si>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</si>
  <si>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</si>
  <si>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</si>
  <si>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</si>
  <si>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</si>
  <si>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</si>
  <si>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</si>
  <si>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</si>
  <si>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</si>
  <si>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</si>
  <si>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</si>
  <si>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</si>
  <si>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</si>
  <si>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</si>
  <si>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</si>
  <si>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</si>
  <si>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</si>
  <si>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</si>
  <si>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</si>
  <si>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</si>
  <si>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</si>
  <si>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</si>
  <si>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</si>
  <si>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</si>
  <si>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</si>
  <si>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</si>
  <si>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</si>
  <si>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</si>
  <si>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</si>
  <si>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</si>
  <si>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</si>
  <si>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</si>
  <si>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</si>
  <si>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</si>
  <si>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</si>
  <si>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</si>
  <si>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</si>
  <si>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</si>
  <si>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</si>
  <si>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</si>
  <si>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</si>
  <si>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</si>
  <si>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</si>
  <si>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</si>
  <si>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</si>
  <si>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</si>
  <si>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</si>
  <si>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</si>
  <si>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</si>
  <si>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</si>
  <si>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</si>
  <si>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</si>
  <si>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</si>
  <si>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</si>
  <si>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</si>
  <si>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</si>
  <si>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</si>
  <si>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</si>
  <si>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</si>
  <si>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</si>
  <si>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</si>
  <si>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</si>
  <si>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</si>
  <si>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</si>
  <si>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</si>
  <si>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</si>
  <si>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</si>
  <si>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</si>
  <si>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</si>
  <si>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</si>
  <si>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</si>
  <si>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</si>
  <si>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</si>
  <si>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</si>
  <si>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</si>
  <si>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</si>
  <si>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</si>
  <si>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</si>
  <si>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</si>
  <si>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</si>
  <si>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</si>
  <si>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</si>
  <si>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</si>
  <si>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</si>
  <si>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</si>
  <si>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</si>
  <si>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</si>
  <si>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</si>
  <si>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</si>
  <si>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</si>
  <si>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</si>
  <si>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</si>
  <si>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</si>
  <si>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</si>
  <si>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</si>
  <si>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</si>
  <si>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</si>
  <si>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</si>
  <si>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</si>
  <si>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</si>
  <si>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</si>
  <si>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</si>
  <si>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</si>
  <si>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</si>
  <si>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</si>
  <si>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</si>
  <si>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</si>
  <si>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</si>
  <si>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</si>
  <si>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</si>
  <si>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</si>
  <si>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</si>
  <si>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</si>
  <si>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</si>
  <si>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</si>
  <si>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</si>
  <si>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</si>
  <si>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</si>
  <si>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</si>
  <si>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</si>
  <si>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</si>
  <si>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</si>
  <si>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</si>
  <si>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</si>
  <si>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</si>
  <si>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</si>
  <si>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</si>
  <si>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</si>
  <si>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</si>
  <si>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</si>
  <si>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</si>
  <si>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</si>
  <si>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</si>
  <si>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</si>
  <si>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</si>
  <si>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</si>
  <si>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</si>
  <si>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</si>
  <si>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</si>
  <si>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</si>
  <si>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</si>
  <si>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</si>
  <si>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</si>
  <si>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</si>
  <si>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</si>
  <si>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</si>
  <si>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</si>
  <si>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</si>
  <si>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</si>
  <si>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</si>
  <si>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</si>
  <si>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</si>
  <si>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</si>
  <si>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</si>
  <si>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</si>
  <si>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</si>
  <si>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</si>
  <si>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</si>
  <si>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</si>
  <si>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</si>
  <si>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</si>
  <si>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</si>
  <si>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</si>
  <si>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</si>
  <si>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</si>
  <si>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</si>
  <si>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</si>
  <si>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</si>
  <si>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</si>
  <si>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</si>
  <si>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</si>
  <si>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</si>
  <si>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</si>
  <si>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</si>
  <si>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</si>
  <si>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</si>
  <si>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</si>
  <si>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</si>
  <si>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</si>
  <si>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</si>
  <si>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</si>
  <si>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</si>
  <si>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</si>
  <si>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</si>
  <si>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</si>
  <si>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</si>
  <si>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</si>
  <si>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</si>
  <si>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</si>
  <si>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</si>
  <si>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</si>
  <si>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</si>
  <si>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</si>
  <si>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</si>
  <si>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</si>
  <si>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</si>
  <si>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</si>
  <si>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</si>
  <si>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</si>
  <si>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</si>
  <si>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</si>
  <si>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</si>
  <si>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</si>
  <si>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</si>
  <si>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</si>
  <si>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</si>
  <si>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</si>
  <si>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</si>
  <si>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</si>
  <si>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</si>
  <si>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</si>
  <si>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</si>
  <si>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</si>
  <si>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</si>
  <si>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</si>
  <si>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</si>
  <si>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</si>
  <si>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</si>
  <si>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</si>
  <si>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</si>
  <si>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</si>
  <si>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</si>
  <si>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</si>
  <si>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</si>
  <si>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</si>
  <si>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</si>
  <si>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</si>
  <si>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</si>
  <si>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</si>
  <si>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</si>
  <si>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</si>
  <si>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</si>
  <si>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</si>
  <si>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</si>
  <si>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</si>
  <si>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</si>
  <si>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</si>
  <si>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</si>
  <si>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</si>
  <si>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</si>
  <si>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</si>
  <si>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</si>
  <si>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</si>
  <si>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</si>
  <si>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</si>
  <si>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</si>
  <si>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</si>
  <si>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</si>
  <si>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</si>
  <si>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</si>
  <si>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</si>
  <si>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</si>
  <si>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</si>
  <si>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</si>
  <si>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</si>
  <si>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</si>
  <si>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</si>
  <si>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</si>
  <si>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</si>
  <si>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</si>
  <si>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</si>
  <si>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</si>
  <si>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</si>
  <si>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</si>
  <si>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</si>
  <si>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</si>
  <si>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</si>
  <si>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</si>
  <si>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</si>
  <si>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</si>
  <si>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</si>
  <si>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</si>
  <si>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</si>
  <si>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</si>
  <si>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</si>
  <si>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</si>
  <si>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</si>
  <si>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</si>
  <si>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</si>
  <si>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</si>
  <si>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</si>
  <si>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</si>
  <si>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</si>
  <si>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</si>
  <si>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</si>
  <si>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</si>
  <si>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</si>
  <si>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</si>
  <si>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</si>
  <si>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</si>
  <si>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</si>
  <si>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</si>
  <si>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</si>
  <si>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</si>
  <si>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</si>
  <si>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</si>
  <si>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</si>
  <si>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</si>
  <si>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</si>
  <si>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</si>
  <si>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</si>
  <si>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</si>
  <si>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</si>
  <si>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</si>
  <si>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</si>
  <si>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</si>
  <si>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</si>
  <si>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</si>
  <si>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</si>
  <si>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</si>
  <si>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</si>
  <si>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</si>
  <si>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</si>
  <si>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</si>
  <si>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</si>
  <si>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</si>
  <si>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</si>
  <si>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</si>
  <si>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</si>
  <si>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</si>
  <si>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</si>
  <si>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</si>
  <si>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</si>
  <si>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</si>
  <si>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</si>
  <si>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</si>
  <si>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</si>
  <si>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</si>
  <si>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</si>
  <si>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</si>
  <si>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</si>
  <si>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</si>
  <si>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</si>
  <si>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</si>
  <si>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</si>
  <si>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</si>
  <si>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</si>
  <si>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</si>
  <si>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</si>
  <si>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</si>
  <si>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</si>
  <si>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</si>
  <si>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</si>
  <si>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</si>
  <si>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</si>
  <si>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</si>
  <si>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</si>
  <si>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</si>
  <si>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</si>
  <si>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</si>
  <si>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</si>
  <si>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</si>
  <si>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</si>
  <si>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</si>
  <si>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</si>
  <si>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</si>
  <si>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</si>
  <si>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</si>
  <si>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</si>
  <si>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</si>
  <si>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</si>
  <si>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</si>
  <si>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</si>
  <si>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</si>
  <si>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</si>
  <si>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</si>
  <si>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</si>
  <si>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</si>
  <si>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</si>
  <si>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</si>
  <si>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</si>
  <si>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</si>
  <si>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</si>
  <si>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</si>
  <si>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</si>
  <si>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</si>
  <si>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</si>
  <si>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</si>
  <si>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</si>
  <si>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</si>
  <si>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</si>
  <si>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</si>
  <si>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</si>
  <si>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</si>
  <si>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</si>
  <si>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</si>
  <si>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</si>
  <si>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</si>
  <si>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</si>
  <si>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</si>
  <si>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</si>
  <si>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</si>
  <si>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</si>
  <si>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</si>
  <si>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</si>
  <si>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</si>
  <si>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</si>
  <si>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</si>
  <si>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</si>
  <si>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</si>
  <si>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</si>
  <si>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</si>
  <si>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</si>
  <si>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</si>
  <si>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</si>
  <si>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</si>
  <si>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</si>
  <si>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</si>
  <si>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</si>
  <si>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</si>
  <si>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</si>
  <si>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</si>
  <si>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</si>
  <si>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</si>
  <si>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</si>
  <si>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</si>
  <si>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</si>
  <si>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</si>
  <si>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</si>
  <si>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</si>
  <si>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</si>
  <si>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</si>
  <si>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</si>
  <si>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</si>
  <si>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</si>
  <si>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</si>
  <si>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</si>
  <si>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</si>
  <si>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</si>
  <si>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</si>
  <si>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</si>
  <si>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</si>
  <si>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</si>
  <si>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</si>
  <si>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</si>
  <si>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</si>
  <si>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</si>
  <si>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</si>
  <si>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</si>
  <si>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</si>
  <si>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</si>
  <si>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</si>
  <si>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</si>
  <si>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</si>
  <si>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</si>
  <si>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</si>
  <si>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</si>
  <si>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</si>
  <si>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</si>
  <si>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</si>
  <si>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</si>
  <si>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</si>
  <si>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</si>
  <si>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</si>
  <si>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</si>
  <si>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</si>
  <si>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</si>
  <si>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</si>
  <si>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</si>
  <si>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</si>
  <si>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</si>
  <si>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</si>
  <si>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</si>
  <si>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</si>
  <si>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</si>
  <si>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</si>
  <si>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</si>
  <si>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</si>
  <si>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</si>
  <si>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</si>
  <si>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</si>
  <si>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</si>
  <si>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</si>
  <si>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</si>
  <si>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</si>
  <si>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</si>
  <si>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</si>
  <si>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</si>
  <si>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</si>
  <si>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</si>
  <si>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</si>
  <si>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</si>
  <si>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</si>
  <si>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</si>
  <si>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</si>
  <si>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</si>
  <si>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</si>
  <si>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</si>
  <si>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</si>
  <si>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</si>
  <si>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</si>
  <si>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</si>
  <si>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</si>
  <si>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</si>
  <si>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</si>
  <si>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</si>
  <si>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</si>
  <si>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</si>
  <si>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</si>
  <si>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</si>
  <si>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</si>
  <si>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</si>
  <si>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</si>
  <si>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</si>
  <si>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</si>
  <si>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</si>
  <si>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</si>
  <si>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</si>
  <si>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</si>
  <si>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</si>
  <si>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</si>
  <si>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</si>
  <si>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</si>
  <si>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</si>
  <si>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</si>
  <si>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</si>
  <si>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</si>
  <si>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</si>
  <si>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</si>
  <si>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</si>
  <si>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</si>
  <si>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</si>
  <si>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</si>
  <si>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</si>
  <si>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</si>
  <si>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</si>
  <si>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</si>
  <si>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</si>
  <si>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</si>
  <si>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</si>
  <si>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</si>
  <si>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</si>
  <si>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</si>
  <si>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</si>
  <si>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</si>
  <si>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</si>
  <si>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</si>
  <si>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</si>
  <si>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</si>
  <si>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</si>
  <si>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</si>
  <si>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</si>
  <si>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</si>
  <si>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</si>
  <si>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</si>
  <si>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</si>
  <si>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</si>
  <si>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</si>
  <si>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</si>
  <si>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</si>
  <si>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</si>
  <si>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</si>
  <si>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</si>
  <si>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</si>
  <si>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</si>
  <si>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</si>
  <si>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</si>
  <si>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</si>
  <si>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</si>
  <si>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</si>
  <si>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</si>
  <si>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</si>
  <si>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</si>
  <si>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</si>
  <si>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</si>
  <si>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</si>
  <si>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</si>
  <si>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</si>
  <si>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</si>
  <si>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</si>
  <si>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</si>
  <si>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</si>
  <si>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</si>
  <si>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</si>
  <si>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</si>
  <si>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</si>
  <si>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</si>
  <si>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</si>
  <si>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</si>
  <si>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</si>
  <si>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</si>
  <si>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</si>
  <si>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</si>
  <si>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</si>
  <si>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</si>
  <si>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</si>
  <si>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</si>
  <si>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</si>
  <si>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</si>
  <si>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</si>
  <si>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</si>
  <si>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</si>
  <si>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</si>
  <si>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</si>
  <si>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</si>
  <si>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</si>
  <si>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</si>
  <si>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</si>
  <si>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</si>
  <si>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</si>
  <si>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</si>
  <si>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</si>
  <si>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</si>
  <si>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</si>
  <si>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</si>
  <si>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</si>
  <si>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</si>
  <si>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</si>
  <si>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</si>
  <si>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</si>
  <si>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</si>
  <si>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</si>
  <si>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</si>
  <si>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</si>
  <si>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</si>
  <si>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</si>
  <si>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</si>
  <si>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</si>
  <si>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</si>
  <si>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</si>
  <si>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</si>
  <si>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</si>
  <si>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</si>
  <si>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</si>
  <si>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</si>
  <si>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</si>
  <si>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</si>
  <si>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</si>
  <si>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</si>
  <si>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</si>
  <si>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</si>
  <si>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</si>
  <si>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</si>
  <si>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</si>
  <si>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</si>
  <si>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</si>
  <si>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</si>
  <si>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</si>
  <si>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</si>
  <si>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</si>
  <si>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</si>
  <si>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</si>
  <si>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</si>
  <si>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</si>
  <si>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</si>
  <si>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</si>
  <si>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</si>
  <si>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</si>
  <si>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</si>
  <si>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</si>
  <si>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</si>
  <si>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</si>
  <si>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</si>
  <si>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</si>
  <si>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</si>
  <si>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</si>
  <si>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</si>
  <si>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</si>
  <si>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</si>
  <si>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</si>
  <si>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</si>
  <si>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</si>
  <si>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</si>
  <si>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</si>
  <si>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</si>
  <si>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</si>
  <si>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</si>
  <si>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</si>
  <si>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</si>
  <si>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</si>
  <si>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</si>
  <si>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</si>
  <si>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</si>
  <si>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</si>
  <si>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</si>
  <si>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</si>
  <si>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</si>
  <si>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</si>
  <si>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</si>
  <si>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</si>
  <si>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</si>
  <si>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</si>
  <si>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</si>
  <si>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</si>
  <si>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</si>
  <si>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</si>
  <si>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</si>
  <si>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</si>
  <si>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</si>
  <si>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</si>
  <si>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</si>
  <si>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</si>
  <si>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</si>
  <si>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</si>
  <si>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</si>
  <si>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</si>
  <si>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</si>
  <si>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</si>
  <si>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</si>
  <si>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</si>
  <si>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</si>
  <si>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</si>
  <si>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</si>
  <si>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</si>
  <si>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</si>
  <si>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</si>
  <si>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</si>
  <si>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</si>
  <si>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</si>
  <si>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</si>
  <si>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</si>
  <si>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</si>
  <si>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</si>
  <si>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</si>
  <si>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</si>
  <si>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</si>
  <si>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</si>
  <si>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</si>
  <si>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</si>
  <si>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</si>
  <si>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</si>
  <si>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</si>
  <si>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</si>
  <si>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</si>
  <si>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</si>
  <si>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</si>
  <si>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</si>
  <si>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</si>
  <si>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</si>
  <si>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</si>
  <si>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</si>
  <si>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</si>
  <si>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</si>
  <si>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</si>
  <si>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</si>
  <si>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</si>
  <si>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</si>
  <si>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</si>
  <si>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</si>
  <si>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</si>
  <si>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</si>
  <si>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</si>
  <si>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</si>
  <si>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</si>
  <si>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</si>
  <si>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</si>
  <si>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</si>
  <si>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</si>
  <si>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</si>
  <si>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</si>
  <si>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</si>
  <si>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</si>
  <si>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</si>
  <si>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</si>
  <si>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</si>
  <si>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</si>
  <si>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</si>
  <si>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</si>
  <si>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</si>
  <si>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</si>
  <si>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</si>
  <si>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</si>
  <si>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</si>
  <si>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</si>
  <si>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</si>
  <si>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</si>
  <si>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</si>
  <si>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</si>
  <si>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</si>
  <si>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</si>
  <si>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</si>
  <si>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</si>
  <si>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</si>
  <si>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</si>
  <si>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</si>
  <si>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</si>
  <si>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</si>
  <si>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</si>
  <si>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</si>
  <si>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</si>
  <si>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</si>
  <si>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</si>
  <si>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</si>
  <si>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</si>
  <si>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</si>
  <si>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</si>
  <si>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</si>
  <si>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</si>
  <si>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</si>
  <si>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</si>
  <si>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</si>
  <si>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</si>
  <si>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</si>
  <si>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</si>
  <si>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</si>
  <si>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</si>
  <si>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</si>
  <si>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</si>
  <si>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</si>
  <si>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</si>
  <si>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</si>
  <si>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</si>
  <si>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</si>
  <si>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</si>
  <si>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</si>
  <si>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</si>
  <si>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</si>
  <si>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</si>
  <si>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</si>
  <si>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</si>
  <si>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</si>
  <si>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</si>
  <si>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</si>
  <si>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</si>
  <si>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</si>
  <si>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</si>
  <si>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</si>
  <si>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</si>
  <si>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</si>
  <si>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</si>
  <si>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</si>
  <si>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</si>
  <si>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</si>
  <si>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</si>
  <si>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</si>
  <si>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</si>
  <si>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</si>
  <si>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</si>
  <si>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</si>
  <si>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</si>
  <si>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</si>
  <si>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</si>
  <si>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</si>
  <si>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</si>
  <si>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</si>
  <si>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</si>
  <si>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</si>
  <si>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</si>
  <si>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</si>
  <si>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</si>
  <si>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</si>
  <si>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</si>
  <si>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</si>
  <si>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</si>
  <si>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</si>
  <si>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</si>
  <si>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</si>
  <si>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</si>
  <si>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</si>
  <si>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</si>
  <si>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</si>
  <si>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</si>
  <si>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</si>
  <si>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</si>
  <si>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</si>
  <si>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</si>
  <si>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</si>
  <si>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</si>
  <si>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</si>
  <si>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</si>
  <si>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</si>
  <si>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</si>
  <si>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</si>
  <si>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</si>
  <si>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</si>
  <si>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</si>
  <si>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</si>
  <si>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</si>
  <si>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</si>
  <si>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</si>
  <si>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</si>
  <si>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</si>
  <si>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</si>
  <si>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</si>
  <si>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</si>
  <si>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</si>
  <si>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</si>
  <si>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</si>
  <si>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</si>
  <si>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</si>
  <si>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</si>
  <si>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</si>
  <si>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</si>
  <si>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</si>
  <si>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</si>
  <si>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</si>
  <si>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</si>
  <si>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</si>
  <si>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</si>
  <si>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</si>
  <si>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</si>
  <si>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</si>
  <si>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</si>
  <si>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</si>
  <si>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</si>
  <si>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</si>
  <si>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</si>
  <si>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</si>
  <si>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</si>
  <si>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</si>
  <si>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</si>
  <si>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</si>
  <si>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</si>
  <si>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</si>
  <si>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</si>
  <si>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</si>
  <si>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</si>
  <si>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</si>
  <si>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</si>
  <si>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</si>
  <si>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</si>
  <si>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</si>
  <si>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</si>
  <si>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</si>
  <si>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</si>
  <si>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</si>
  <si>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</si>
  <si>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</si>
  <si>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</si>
  <si>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</si>
  <si>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</si>
  <si>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</si>
  <si>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</si>
  <si>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</si>
  <si>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</si>
  <si>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</si>
  <si>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</si>
  <si>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</si>
  <si>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</si>
  <si>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</si>
  <si>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</si>
  <si>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</si>
  <si>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</si>
  <si>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</si>
  <si>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</si>
  <si>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</si>
  <si>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</si>
  <si>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</si>
  <si>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</si>
  <si>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</si>
  <si>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</si>
  <si>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</si>
  <si>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</si>
  <si>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</si>
  <si>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</si>
  <si>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</si>
  <si>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</si>
  <si>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</si>
  <si>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</si>
  <si>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</si>
  <si>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</si>
  <si>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</si>
  <si>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</si>
  <si>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</si>
  <si>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</si>
  <si>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</si>
  <si>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</si>
  <si>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</si>
  <si>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</si>
  <si>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</si>
  <si>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</si>
  <si>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</si>
  <si>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</si>
  <si>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</si>
  <si>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</si>
  <si>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</si>
  <si>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</si>
  <si>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</si>
  <si>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</si>
  <si>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</si>
  <si>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</si>
  <si>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</si>
  <si>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</si>
  <si>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</si>
  <si>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</si>
  <si>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</si>
  <si>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</si>
  <si>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</si>
  <si>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</si>
  <si>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</si>
  <si>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</si>
  <si>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</si>
  <si>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</si>
  <si>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</si>
  <si>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</si>
  <si>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</si>
  <si>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</si>
  <si>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</si>
  <si>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</si>
  <si>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</si>
  <si>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</si>
  <si>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</si>
  <si>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</si>
  <si>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</si>
  <si>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</si>
  <si>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</si>
  <si>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</si>
  <si>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</si>
  <si>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</si>
  <si>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</si>
  <si>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</si>
  <si>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</si>
  <si>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</si>
  <si>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</si>
  <si>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</si>
  <si>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</si>
  <si>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</si>
  <si>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</si>
  <si>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</si>
  <si>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</si>
  <si>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</si>
  <si>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</si>
  <si>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</si>
  <si>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</si>
  <si>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</si>
  <si>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</si>
  <si>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</si>
  <si>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</si>
  <si>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</si>
  <si>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</si>
  <si>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</si>
  <si>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</si>
  <si>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</si>
  <si>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</si>
  <si>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</si>
  <si>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</si>
  <si>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</si>
  <si>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</si>
  <si>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</si>
  <si>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</si>
  <si>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</si>
  <si>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</si>
  <si>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</si>
  <si>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</si>
  <si>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</si>
  <si>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</si>
  <si>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</si>
  <si>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</si>
  <si>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</si>
  <si>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</si>
  <si>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</si>
  <si>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</si>
  <si>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</si>
  <si>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</si>
  <si>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</si>
  <si>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</si>
  <si>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</si>
  <si>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</si>
  <si>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</si>
  <si>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</si>
  <si>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</si>
  <si>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</si>
  <si>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</si>
  <si>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</si>
  <si>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</si>
  <si>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</si>
  <si>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</si>
  <si>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</si>
  <si>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</si>
  <si>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</si>
  <si>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</si>
  <si>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</si>
  <si>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</si>
  <si>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</si>
  <si>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</si>
  <si>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</si>
  <si>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</si>
  <si>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</si>
  <si>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</si>
  <si>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</si>
  <si>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</si>
  <si>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</si>
  <si>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</si>
  <si>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</si>
  <si>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</si>
  <si>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</si>
  <si>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</si>
  <si>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</si>
  <si>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</si>
  <si>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</si>
  <si>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</si>
  <si>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</si>
  <si>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</si>
  <si>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</si>
  <si>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</si>
  <si>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</si>
  <si>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</si>
  <si>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</si>
  <si>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</si>
  <si>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</si>
  <si>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</si>
  <si>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</si>
  <si>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</si>
  <si>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</si>
  <si>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</si>
  <si>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</si>
  <si>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</si>
  <si>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</si>
  <si>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</si>
  <si>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</si>
  <si>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</si>
  <si>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</si>
  <si>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</si>
  <si>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</si>
  <si>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</si>
  <si>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</si>
  <si>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</si>
  <si>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</si>
  <si>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</si>
  <si>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</si>
  <si>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</si>
  <si>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</si>
  <si>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</si>
  <si>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</si>
  <si>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</si>
  <si>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</si>
  <si>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</si>
  <si>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</si>
  <si>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</si>
  <si>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</si>
  <si>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</si>
  <si>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</si>
  <si>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</si>
  <si>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</si>
  <si>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</si>
  <si>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</si>
  <si>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</si>
  <si>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</si>
  <si>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</si>
  <si>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</si>
  <si>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</si>
  <si>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</si>
  <si>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</si>
  <si>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</si>
  <si>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</si>
  <si>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</si>
  <si>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</si>
  <si>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</si>
  <si>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</si>
  <si>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</si>
  <si>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</si>
  <si>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</si>
  <si>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</si>
  <si>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</si>
  <si>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</si>
  <si>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</si>
  <si>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</si>
  <si>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</si>
  <si>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</si>
  <si>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</si>
  <si>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</si>
  <si>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</si>
  <si>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</si>
  <si>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</si>
  <si>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</si>
  <si>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</si>
  <si>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</si>
  <si>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</si>
  <si>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</si>
  <si>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</si>
  <si>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</si>
  <si>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</si>
  <si>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</si>
  <si>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</si>
  <si>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</si>
  <si>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</si>
  <si>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</si>
  <si>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</si>
  <si>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</si>
  <si>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</si>
  <si>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</si>
  <si>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</si>
  <si>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</si>
  <si>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</si>
  <si>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</si>
  <si>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</si>
  <si>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</si>
  <si>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</si>
  <si>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</si>
  <si>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</si>
  <si>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</si>
  <si>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</si>
  <si>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</si>
  <si>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</si>
  <si>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</si>
  <si>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</si>
  <si>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</si>
  <si>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</si>
  <si>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</si>
  <si>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</si>
  <si>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</si>
  <si>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</si>
  <si>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</si>
  <si>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</si>
  <si>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</si>
  <si>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</si>
  <si>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</si>
  <si>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</si>
  <si>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</si>
  <si>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</si>
  <si>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</si>
  <si>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</si>
  <si>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</si>
  <si>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</si>
  <si>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</si>
  <si>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</si>
  <si>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</si>
  <si>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</si>
  <si>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</si>
  <si>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</si>
  <si>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</si>
  <si>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</si>
  <si>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</si>
  <si>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</si>
  <si>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</si>
  <si>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</si>
  <si>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</si>
  <si>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</si>
  <si>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</si>
  <si>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</si>
  <si>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</si>
  <si>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</si>
  <si>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</si>
  <si>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</si>
  <si>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</si>
  <si>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</si>
  <si>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</si>
  <si>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</si>
  <si>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</si>
  <si>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</si>
  <si>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</si>
  <si>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</si>
  <si>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</si>
  <si>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</si>
  <si>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</si>
  <si>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</si>
  <si>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</si>
  <si>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</si>
  <si>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</si>
  <si>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</si>
  <si>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</si>
  <si>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</si>
  <si>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</si>
  <si>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</si>
  <si>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</si>
  <si>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</si>
  <si>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</si>
  <si>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</si>
  <si>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</si>
  <si>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</si>
  <si>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</si>
  <si>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</si>
  <si>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</si>
  <si>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</si>
  <si>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</si>
  <si>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</si>
  <si>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</si>
  <si>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</si>
  <si>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</si>
  <si>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</si>
  <si>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</si>
  <si>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</si>
  <si>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</si>
  <si>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</si>
  <si>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</si>
  <si>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</si>
  <si>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</si>
  <si>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</si>
  <si>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</si>
  <si>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</si>
  <si>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</si>
  <si>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</si>
  <si>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</si>
  <si>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</si>
  <si>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</si>
  <si>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</si>
  <si>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</si>
  <si>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</si>
  <si>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</si>
  <si>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</si>
  <si>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</si>
  <si>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</si>
  <si>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</si>
  <si>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</si>
  <si>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</si>
  <si>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</si>
  <si>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</si>
  <si>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</si>
  <si>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</si>
  <si>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</si>
  <si>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</si>
  <si>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</si>
  <si>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</si>
  <si>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</si>
  <si>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</si>
  <si>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</si>
  <si>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</si>
  <si>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</si>
  <si>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</si>
  <si>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</si>
  <si>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</si>
  <si>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</si>
  <si>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</si>
  <si>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</si>
  <si>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</si>
  <si>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</si>
  <si>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</si>
  <si>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</si>
  <si>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</si>
  <si>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</si>
  <si>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</si>
  <si>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</si>
  <si>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</si>
  <si>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</si>
  <si>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</si>
  <si>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</si>
  <si>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</si>
  <si>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</si>
  <si>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</si>
  <si>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</si>
  <si>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</si>
  <si>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</si>
  <si>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</si>
  <si>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</si>
  <si>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</si>
  <si>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</si>
  <si>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</si>
  <si>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</si>
  <si>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</si>
  <si>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</si>
  <si>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</si>
  <si>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</si>
  <si>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</si>
  <si>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</si>
  <si>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</si>
  <si>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</si>
  <si>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</si>
  <si>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</si>
  <si>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</si>
  <si>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</si>
  <si>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</si>
  <si>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</si>
  <si>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</si>
  <si>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</si>
  <si>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</si>
  <si>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</si>
  <si>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</si>
  <si>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</si>
  <si>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</si>
  <si>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</si>
  <si>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</si>
  <si>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</si>
  <si>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</si>
  <si>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</si>
  <si>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</si>
  <si>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</si>
  <si>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</si>
  <si>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</si>
  <si>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</si>
  <si>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</si>
  <si>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</si>
  <si>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</si>
  <si>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</si>
  <si>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</si>
  <si>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</si>
  <si>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</si>
  <si>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</si>
  <si>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</si>
  <si>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</si>
  <si>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</si>
  <si>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</si>
  <si>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</si>
  <si>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</si>
  <si>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</si>
  <si>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</si>
  <si>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</si>
  <si>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</si>
  <si>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</si>
  <si>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</si>
  <si>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</si>
  <si>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</si>
  <si>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</si>
  <si>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</si>
  <si>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</si>
  <si>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</si>
  <si>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</si>
  <si>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</si>
  <si>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</si>
  <si>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</si>
  <si>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</si>
  <si>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</si>
  <si>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</si>
  <si>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</si>
  <si>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</si>
  <si>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</si>
  <si>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</si>
  <si>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</si>
  <si>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</si>
  <si>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</si>
  <si>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</si>
  <si>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</si>
  <si>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</si>
  <si>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</si>
  <si>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</si>
  <si>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</si>
  <si>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</si>
  <si>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</si>
  <si>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</si>
  <si>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</si>
  <si>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</si>
  <si>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</si>
  <si>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</si>
  <si>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</si>
  <si>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</si>
  <si>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</si>
  <si>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</si>
  <si>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</si>
  <si>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</si>
  <si>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</si>
  <si>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</si>
  <si>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</si>
  <si>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</si>
  <si>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</si>
  <si>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</si>
  <si>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</si>
  <si>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</si>
  <si>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</si>
  <si>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</si>
  <si>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</si>
  <si>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</si>
  <si>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</si>
  <si>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</si>
  <si>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</si>
  <si>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</si>
  <si>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</si>
  <si>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</si>
  <si>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</si>
  <si>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</si>
  <si>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</si>
  <si>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</si>
  <si>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</si>
  <si>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</si>
  <si>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</si>
  <si>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</si>
  <si>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</si>
  <si>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</si>
  <si>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</si>
  <si>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</si>
  <si>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</si>
  <si>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</si>
  <si>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</si>
  <si>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</si>
  <si>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</si>
  <si>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</si>
  <si>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</si>
  <si>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</si>
  <si>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</si>
  <si>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</si>
  <si>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</si>
  <si>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</si>
  <si>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</si>
  <si>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</si>
  <si>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</si>
  <si>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</si>
  <si>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</si>
  <si>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</si>
  <si>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</si>
  <si>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</si>
  <si>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</si>
  <si>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</si>
  <si>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</si>
  <si>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</si>
  <si>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</si>
  <si>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</si>
  <si>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</si>
  <si>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</si>
  <si>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</si>
  <si>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</si>
  <si>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</si>
  <si>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</si>
  <si>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</si>
  <si>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</si>
  <si>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</si>
  <si>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</si>
  <si>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</si>
  <si>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</si>
  <si>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</si>
  <si>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</si>
  <si>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</si>
  <si>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</si>
  <si>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</si>
  <si>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</si>
  <si>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</si>
  <si>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</si>
  <si>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</si>
  <si>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</si>
  <si>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</si>
  <si>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</si>
  <si>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</si>
  <si>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</si>
  <si>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</si>
  <si>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</si>
  <si>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</si>
  <si>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</si>
  <si>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</si>
  <si>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</si>
  <si>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</si>
  <si>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</si>
  <si>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</si>
  <si>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</si>
  <si>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</si>
  <si>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</si>
  <si>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</si>
  <si>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</si>
  <si>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</si>
  <si>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</si>
  <si>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</si>
  <si>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</si>
  <si>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</si>
  <si>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</si>
  <si>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</si>
  <si>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</si>
  <si>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</si>
  <si>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</si>
  <si>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</si>
  <si>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</si>
  <si>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</si>
  <si>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</si>
  <si>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</si>
  <si>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</si>
  <si>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</si>
  <si>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</si>
  <si>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</si>
  <si>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</si>
  <si>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</si>
  <si>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</si>
  <si>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</si>
  <si>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</si>
  <si>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</si>
  <si>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</si>
  <si>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</si>
  <si>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</si>
  <si>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</si>
  <si>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</si>
  <si>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</si>
  <si>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</si>
  <si>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</si>
  <si>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</si>
  <si>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</si>
  <si>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</si>
  <si>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</si>
  <si>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</si>
  <si>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</si>
  <si>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</si>
  <si>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</si>
  <si>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</si>
  <si>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</si>
  <si>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</si>
  <si>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</si>
  <si>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</si>
  <si>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</si>
  <si>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</si>
  <si>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</si>
  <si>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</si>
  <si>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</si>
  <si>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</si>
  <si>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</si>
  <si>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</si>
  <si>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</si>
  <si>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</si>
  <si>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</si>
  <si>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</si>
  <si>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</si>
  <si>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</si>
  <si>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</si>
  <si>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</si>
  <si>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</si>
  <si>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</si>
  <si>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</si>
  <si>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</si>
  <si>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</si>
  <si>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</si>
  <si>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</si>
  <si>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</si>
  <si>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</si>
  <si>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</si>
  <si>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</si>
  <si>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</si>
  <si>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</si>
  <si>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</si>
  <si>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</si>
  <si>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</si>
  <si>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</si>
  <si>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</si>
  <si>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</si>
  <si>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</si>
  <si>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</si>
  <si>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</si>
  <si>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</si>
  <si>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</si>
  <si>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</si>
  <si>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</si>
  <si>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</si>
  <si>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</si>
  <si>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</si>
  <si>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</si>
  <si>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</si>
  <si>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</si>
  <si>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</si>
  <si>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</si>
  <si>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</si>
  <si>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</si>
  <si>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</si>
  <si>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</si>
  <si>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</si>
  <si>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</si>
  <si>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</si>
  <si>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</si>
  <si>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</si>
  <si>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</si>
  <si>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</si>
  <si>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</si>
  <si>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</si>
  <si>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</si>
  <si>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</si>
  <si>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</si>
  <si>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</si>
  <si>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</si>
  <si>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</si>
  <si>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</si>
  <si>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</si>
  <si>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</si>
  <si>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</si>
  <si>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</si>
  <si>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</si>
  <si>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</si>
  <si>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</si>
  <si>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</si>
  <si>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</si>
  <si>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</si>
  <si>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</si>
  <si>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</si>
  <si>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</si>
  <si>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</si>
  <si>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</si>
  <si>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</si>
  <si>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</si>
  <si>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</si>
  <si>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</si>
  <si>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</si>
  <si>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</si>
  <si>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</si>
  <si>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</si>
  <si>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</si>
  <si>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</si>
  <si>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</si>
  <si>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</si>
  <si>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</si>
  <si>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</si>
  <si>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</si>
  <si>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</si>
  <si>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</si>
  <si>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</si>
  <si>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</si>
  <si>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</si>
  <si>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</si>
  <si>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</si>
  <si>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</si>
  <si>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</si>
  <si>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</si>
  <si>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</si>
  <si>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</si>
  <si>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</si>
  <si>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</si>
  <si>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</si>
  <si>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</si>
  <si>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</si>
  <si>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</si>
  <si>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</si>
  <si>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</si>
  <si>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</si>
  <si>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</si>
  <si>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</si>
  <si>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</si>
  <si>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</si>
  <si>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</si>
  <si>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</si>
  <si>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</si>
  <si>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</si>
  <si>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</si>
  <si>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</si>
  <si>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</si>
  <si>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</si>
  <si>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</si>
  <si>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</si>
  <si>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</si>
  <si>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</si>
  <si>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</si>
  <si>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</si>
  <si>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</si>
  <si>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</si>
  <si>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</si>
  <si>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</si>
  <si>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</si>
  <si>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</si>
  <si>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</si>
  <si>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</si>
  <si>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</si>
  <si>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</si>
  <si>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</si>
  <si>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</si>
  <si>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</si>
  <si>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</si>
  <si>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</si>
  <si>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</si>
  <si>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</si>
  <si>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</si>
  <si>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</si>
  <si>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</si>
  <si>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</si>
  <si>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</si>
  <si>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</si>
  <si>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</si>
  <si>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</si>
  <si>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</si>
  <si>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</si>
  <si>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</si>
  <si>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</si>
  <si>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</si>
  <si>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</si>
  <si>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</si>
  <si>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</si>
  <si>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</si>
  <si>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</si>
  <si>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</si>
  <si>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</si>
  <si>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</si>
  <si>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</si>
  <si>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</si>
  <si>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</si>
  <si>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</si>
  <si>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</si>
  <si>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</si>
  <si>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</si>
  <si>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</si>
  <si>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</si>
  <si>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</si>
  <si>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</si>
  <si>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</si>
  <si>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</si>
  <si>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</si>
  <si>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</si>
  <si>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</si>
  <si>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</si>
  <si>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</si>
  <si>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</si>
  <si>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</si>
  <si>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</si>
  <si>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</si>
  <si>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</si>
  <si>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</si>
  <si>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</si>
  <si>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</si>
  <si>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</si>
  <si>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</si>
  <si>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</si>
  <si>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</si>
  <si>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</si>
  <si>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</si>
  <si>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</si>
  <si>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</si>
  <si>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</si>
  <si>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</si>
  <si>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</si>
  <si>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</si>
  <si>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</si>
  <si>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</si>
  <si>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</si>
  <si>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</si>
  <si>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</si>
  <si>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</si>
  <si>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</si>
  <si>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</si>
  <si>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</si>
  <si>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</si>
  <si>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</si>
  <si>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</si>
  <si>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</si>
  <si>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</si>
  <si>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</si>
  <si>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</si>
  <si>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</si>
  <si>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</si>
  <si>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</si>
  <si>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</si>
  <si>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</si>
  <si>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</si>
  <si>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</si>
  <si>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</si>
  <si>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</si>
  <si>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</si>
  <si>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</si>
  <si>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</si>
  <si>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</si>
  <si>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</si>
  <si>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</si>
  <si>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</si>
  <si>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</si>
  <si>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</si>
  <si>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</si>
  <si>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</si>
  <si>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</si>
  <si>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</si>
  <si>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</si>
  <si>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</si>
  <si>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</si>
  <si>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</si>
  <si>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</si>
  <si>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</si>
  <si>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</si>
  <si>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</si>
  <si>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</si>
  <si>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</si>
  <si>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</si>
  <si>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</si>
  <si>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</si>
  <si>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</si>
  <si>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</si>
  <si>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</si>
  <si>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</si>
  <si>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</si>
  <si>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</si>
  <si>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</si>
  <si>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</si>
  <si>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</si>
  <si>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</si>
  <si>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</si>
  <si>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</si>
  <si>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</si>
  <si>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</si>
  <si>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</si>
  <si>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</si>
  <si>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</si>
  <si>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</si>
  <si>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</si>
  <si>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</si>
  <si>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</si>
  <si>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</si>
  <si>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</si>
  <si>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</si>
  <si>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</si>
  <si>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</si>
  <si>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</si>
  <si>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</si>
  <si>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</si>
  <si>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</si>
  <si>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</si>
  <si>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</si>
  <si>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</si>
  <si>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</si>
  <si>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</si>
  <si>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</si>
  <si>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</si>
  <si>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</si>
  <si>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</si>
  <si>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</si>
  <si>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</si>
  <si>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</si>
  <si>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</si>
  <si>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</si>
  <si>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</si>
  <si>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</si>
  <si>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</si>
  <si>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</si>
  <si>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</si>
  <si>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</si>
  <si>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</si>
  <si>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</si>
  <si>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</si>
  <si>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</si>
  <si>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</si>
  <si>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</si>
  <si>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</si>
  <si>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</si>
  <si>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</si>
  <si>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</si>
  <si>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</si>
  <si>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</si>
  <si>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</si>
  <si>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</si>
  <si>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</si>
  <si>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</si>
  <si>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</si>
  <si>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</si>
  <si>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</si>
  <si>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</si>
  <si>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</si>
  <si>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</si>
  <si>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</si>
  <si>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</si>
  <si>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</si>
  <si>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</si>
  <si>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</si>
  <si>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</si>
  <si>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</si>
  <si>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</si>
  <si>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</si>
  <si>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</si>
  <si>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</si>
  <si>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</si>
  <si>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</si>
  <si>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</si>
  <si>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</si>
  <si>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</si>
  <si>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</si>
  <si>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</si>
  <si>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</si>
  <si>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</si>
  <si>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</si>
  <si>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</si>
  <si>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</si>
  <si>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</si>
  <si>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</si>
  <si>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</si>
  <si>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</si>
  <si>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</si>
  <si>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</si>
  <si>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</si>
  <si>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</si>
  <si>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</si>
  <si>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</si>
  <si>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</si>
  <si>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</si>
  <si>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</si>
  <si>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</si>
  <si>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</si>
  <si>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</si>
  <si>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</si>
  <si>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</si>
  <si>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</si>
  <si>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</si>
  <si>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</si>
  <si>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</si>
  <si>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</si>
  <si>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</si>
  <si>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</si>
  <si>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</si>
  <si>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</si>
  <si>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</si>
  <si>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</si>
  <si>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</si>
  <si>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</si>
  <si>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</si>
  <si>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</si>
  <si>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</si>
  <si>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</si>
  <si>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</si>
  <si>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</si>
  <si>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</si>
  <si>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</si>
  <si>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</si>
  <si>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</si>
  <si>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</si>
  <si>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</si>
  <si>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</si>
  <si>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</si>
  <si>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</si>
  <si>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</si>
  <si>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</si>
  <si>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</si>
  <si>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</si>
  <si>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</si>
  <si>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</si>
  <si>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</si>
  <si>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</si>
  <si>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</si>
  <si>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</si>
  <si>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</si>
  <si>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</si>
  <si>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</si>
  <si>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</si>
  <si>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</si>
  <si>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</si>
  <si>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</si>
  <si>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</si>
  <si>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</si>
  <si>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</si>
  <si>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</si>
  <si>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</si>
  <si>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</si>
  <si>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</si>
  <si>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</si>
  <si>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</si>
  <si>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</si>
  <si>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</si>
  <si>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</si>
  <si>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</si>
  <si>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</si>
  <si>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</si>
  <si>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</si>
  <si>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</si>
  <si>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</si>
  <si>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</si>
  <si>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</si>
  <si>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</si>
  <si>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</si>
  <si>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</si>
  <si>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</si>
  <si>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</si>
  <si>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</si>
  <si>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</si>
  <si>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</si>
  <si>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</si>
  <si>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</si>
  <si>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</si>
  <si>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</si>
  <si>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</si>
  <si>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</si>
  <si>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</si>
  <si>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</si>
  <si>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</si>
  <si>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</si>
  <si>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</si>
  <si>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</si>
  <si>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</si>
  <si>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</si>
  <si>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</si>
  <si>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</si>
  <si>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</si>
  <si>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</si>
  <si>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</si>
  <si>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</si>
  <si>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</si>
  <si>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</si>
  <si>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</si>
  <si>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</si>
  <si>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</si>
  <si>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</si>
  <si>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</si>
  <si>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</si>
  <si>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</si>
  <si>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</si>
  <si>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</si>
  <si>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</si>
  <si>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</si>
  <si>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</si>
  <si>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</si>
  <si>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</si>
  <si>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</si>
  <si>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</si>
  <si>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</si>
  <si>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</si>
  <si>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</si>
  <si>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</si>
  <si>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</si>
  <si>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</si>
  <si>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</si>
  <si>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</si>
  <si>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</si>
  <si>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</si>
  <si>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</si>
  <si>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</si>
  <si>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</si>
  <si>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</si>
  <si>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</si>
  <si>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</si>
  <si>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</si>
  <si>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</si>
  <si>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</si>
  <si>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</si>
  <si>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</si>
  <si>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</si>
  <si>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</si>
  <si>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</si>
  <si>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</si>
  <si>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</si>
  <si>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</si>
  <si>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</si>
  <si>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</si>
  <si>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</si>
  <si>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</si>
  <si>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</si>
  <si>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</si>
  <si>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</si>
  <si>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</si>
  <si>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</si>
  <si>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</si>
  <si>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</si>
  <si>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</si>
  <si>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</si>
  <si>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</si>
  <si>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</si>
  <si>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</si>
  <si>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</si>
  <si>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</si>
  <si>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</si>
  <si>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</si>
  <si>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</si>
  <si>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</si>
  <si>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</si>
  <si>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</si>
  <si>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</si>
  <si>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</si>
  <si>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</si>
  <si>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</si>
  <si>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</si>
  <si>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</si>
  <si>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</si>
  <si>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</si>
  <si>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</si>
  <si>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</si>
  <si>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</si>
  <si>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</si>
  <si>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</si>
  <si>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</si>
  <si>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</si>
  <si>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</si>
  <si>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</si>
  <si>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</si>
  <si>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</si>
  <si>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</si>
  <si>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</si>
  <si>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</si>
  <si>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</si>
  <si>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</si>
  <si>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</si>
  <si>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</si>
  <si>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</si>
  <si>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</si>
  <si>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</si>
  <si>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</si>
  <si>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</si>
  <si>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</si>
  <si>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</si>
  <si>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</si>
  <si>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</si>
  <si>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</si>
  <si>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</si>
  <si>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</si>
  <si>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</si>
  <si>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</si>
  <si>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</si>
  <si>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</si>
  <si>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</si>
  <si>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</si>
  <si>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</si>
  <si>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</si>
  <si>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</si>
  <si>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</si>
  <si>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</si>
  <si>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</si>
  <si>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</si>
  <si>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</si>
  <si>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</si>
  <si>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</si>
  <si>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</si>
  <si>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</si>
  <si>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</si>
  <si>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</si>
  <si>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</si>
  <si>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</si>
  <si>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</si>
  <si>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</si>
  <si>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</si>
  <si>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</si>
  <si>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</si>
  <si>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</si>
  <si>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</si>
  <si>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</si>
  <si>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</si>
  <si>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</si>
  <si>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</si>
  <si>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</si>
  <si>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</si>
  <si>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</si>
  <si>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</si>
  <si>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</si>
  <si>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</si>
  <si>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</si>
  <si>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</si>
  <si>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</si>
  <si>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</si>
  <si>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</si>
  <si>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</si>
  <si>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</si>
  <si>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</si>
  <si>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</si>
  <si>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</si>
  <si>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</si>
  <si>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</si>
  <si>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</si>
  <si>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</si>
  <si>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</si>
  <si>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</si>
  <si>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</si>
  <si>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</si>
  <si>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</si>
  <si>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</si>
  <si>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</si>
  <si>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</si>
  <si>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</si>
  <si>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</si>
  <si>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</si>
  <si>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</si>
  <si>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</si>
  <si>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</si>
  <si>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</si>
  <si>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</si>
  <si>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</si>
  <si>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</si>
  <si>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</si>
  <si>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</si>
  <si>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</si>
  <si>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</si>
  <si>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</si>
  <si>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</si>
  <si>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</si>
  <si>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</si>
  <si>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</si>
  <si>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</si>
  <si>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</si>
  <si>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</si>
  <si>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</si>
  <si>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</si>
  <si>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</si>
  <si>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</si>
  <si>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</si>
  <si>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</si>
  <si>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</si>
  <si>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</si>
  <si>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</si>
  <si>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</si>
  <si>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</si>
  <si>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</si>
  <si>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</si>
  <si>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</si>
  <si>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</si>
  <si>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</si>
  <si>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</si>
  <si>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</si>
  <si>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</si>
  <si>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</si>
  <si>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</si>
  <si>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</si>
  <si>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</si>
  <si>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</si>
  <si>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</si>
  <si>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</si>
  <si>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</si>
  <si>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</si>
  <si>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</si>
  <si>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</si>
  <si>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</si>
  <si>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</si>
  <si>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</si>
  <si>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</si>
  <si>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</si>
  <si>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</si>
  <si>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</si>
  <si>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</si>
  <si>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</si>
  <si>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</si>
  <si>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</si>
  <si>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</si>
  <si>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</si>
  <si>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</si>
  <si>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</si>
  <si>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</si>
  <si>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</si>
  <si>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</si>
  <si>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</si>
  <si>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</si>
  <si>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</si>
  <si>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</si>
  <si>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</si>
  <si>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</si>
  <si>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</si>
  <si>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</si>
  <si>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</si>
  <si>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</si>
  <si>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</si>
  <si>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</si>
  <si>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</si>
  <si>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</si>
  <si>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</si>
  <si>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</si>
  <si>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</si>
  <si>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</si>
  <si>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</si>
  <si>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</si>
  <si>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</si>
  <si>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</si>
  <si>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</si>
  <si>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</si>
  <si>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</si>
  <si>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</si>
  <si>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</si>
  <si>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</si>
  <si>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</si>
  <si>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</si>
  <si>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</si>
  <si>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</si>
  <si>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</si>
  <si>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</si>
  <si>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</si>
  <si>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</si>
  <si>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</si>
  <si>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</si>
  <si>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</si>
  <si>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</si>
  <si>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</si>
  <si>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</si>
  <si>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</si>
  <si>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</si>
  <si>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</si>
  <si>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</si>
  <si>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</si>
  <si>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</si>
  <si>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</si>
  <si>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</si>
  <si>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</si>
  <si>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</si>
  <si>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</si>
  <si>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</si>
  <si>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</si>
  <si>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</si>
  <si>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</si>
  <si>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</si>
  <si>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</si>
  <si>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</si>
  <si>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</si>
  <si>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</si>
  <si>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</si>
  <si>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</si>
  <si>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</si>
  <si>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</si>
  <si>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</si>
  <si>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</si>
  <si>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</si>
  <si>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</si>
  <si>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</si>
  <si>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</si>
  <si>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</si>
  <si>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</si>
  <si>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</si>
  <si>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</si>
  <si>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</si>
  <si>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</si>
  <si>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</si>
  <si>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</si>
  <si>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</si>
  <si>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</si>
  <si>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</si>
  <si>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</si>
  <si>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</si>
  <si>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</si>
  <si>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</si>
  <si>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</si>
  <si>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</si>
  <si>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</si>
  <si>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</si>
  <si>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</si>
  <si>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</si>
  <si>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</si>
  <si>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</si>
  <si>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</si>
  <si>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</si>
  <si>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</si>
  <si>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</si>
  <si>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</si>
  <si>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</si>
  <si>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</si>
  <si>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</si>
  <si>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</si>
  <si>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</si>
  <si>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</si>
  <si>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</si>
  <si>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</si>
  <si>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</si>
  <si>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</si>
  <si>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</si>
  <si>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</si>
  <si>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</si>
  <si>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</si>
  <si>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</si>
  <si>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</si>
  <si>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</si>
  <si>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</si>
  <si>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</si>
  <si>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</si>
  <si>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</si>
  <si>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</si>
  <si>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</si>
  <si>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</si>
  <si>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</si>
  <si>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</si>
  <si>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</si>
  <si>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</si>
  <si>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</si>
  <si>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</si>
  <si>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</si>
  <si>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</si>
  <si>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</si>
  <si>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</si>
  <si>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</si>
  <si>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</si>
  <si>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</si>
  <si>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</si>
  <si>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</si>
  <si>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</si>
  <si>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</si>
  <si>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</si>
  <si>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</si>
  <si>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</si>
  <si>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</si>
  <si>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</si>
  <si>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</si>
  <si>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</si>
  <si>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</si>
  <si>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</si>
  <si>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</si>
  <si>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</si>
  <si>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</si>
  <si>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</si>
  <si>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</si>
  <si>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</si>
  <si>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</si>
  <si>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</si>
  <si>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</si>
  <si>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</si>
  <si>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</si>
  <si>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</si>
  <si>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</si>
  <si>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</si>
  <si>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</si>
  <si>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</si>
  <si>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</si>
  <si>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</si>
  <si>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</si>
  <si>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</si>
  <si>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</si>
  <si>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</si>
  <si>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</si>
  <si>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</si>
  <si>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</si>
  <si>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</si>
  <si>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</si>
  <si>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</si>
  <si>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</si>
  <si>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</si>
  <si>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</si>
  <si>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</si>
  <si>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</si>
  <si>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</si>
  <si>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</si>
  <si>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</si>
  <si>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</si>
  <si>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</si>
  <si>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</si>
  <si>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</si>
  <si>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</si>
  <si>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</si>
  <si>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</si>
  <si>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</si>
  <si>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</si>
  <si>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</si>
  <si>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</si>
  <si>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</si>
  <si>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</si>
  <si>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</si>
  <si>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</si>
  <si>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</si>
  <si>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</si>
  <si>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</si>
  <si>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</si>
  <si>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</si>
  <si>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</si>
  <si>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</si>
  <si>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</si>
  <si>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</si>
  <si>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</si>
  <si>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</si>
  <si>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</si>
  <si>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</si>
  <si>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</si>
  <si>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</si>
  <si>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</si>
  <si>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</si>
  <si>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</si>
  <si>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</si>
  <si>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</si>
  <si>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</si>
  <si>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</si>
  <si>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</si>
  <si>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</si>
  <si>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</si>
  <si>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</si>
  <si>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</si>
  <si>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</si>
  <si>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</si>
  <si>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</si>
  <si>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</si>
  <si>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</si>
  <si>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</si>
  <si>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</si>
  <si>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</si>
  <si>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</si>
  <si>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</si>
  <si>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</si>
  <si>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</si>
  <si>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</si>
  <si>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</si>
  <si>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</si>
  <si>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</si>
  <si>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</si>
  <si>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</si>
  <si>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</si>
  <si>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</si>
  <si>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</si>
  <si>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</si>
  <si>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</si>
  <si>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</si>
  <si>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</si>
  <si>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</si>
  <si>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</si>
  <si>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</si>
  <si>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</si>
  <si>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</si>
  <si>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</si>
  <si>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</si>
  <si>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</si>
  <si>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</si>
  <si>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</si>
  <si>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</si>
  <si>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</si>
  <si>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</si>
  <si>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</si>
  <si>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</si>
  <si>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</si>
  <si>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</si>
  <si>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</si>
  <si>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</si>
  <si>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</si>
  <si>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</si>
  <si>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</si>
  <si>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</si>
  <si>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</si>
  <si>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</si>
  <si>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</si>
  <si>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</si>
  <si>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</si>
  <si>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</si>
  <si>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</si>
  <si>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</si>
  <si>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</si>
  <si>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</si>
  <si>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</si>
  <si>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</si>
  <si>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</si>
  <si>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</si>
  <si>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</si>
  <si>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</si>
  <si>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</si>
  <si>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</si>
  <si>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</si>
  <si>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</si>
  <si>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</si>
  <si>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</si>
  <si>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</si>
  <si>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</si>
  <si>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</si>
  <si>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</si>
  <si>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</si>
  <si>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</si>
  <si>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</si>
  <si>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</si>
  <si>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</si>
  <si>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</si>
  <si>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</si>
  <si>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</si>
  <si>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</si>
  <si>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</si>
  <si>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</si>
  <si>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</si>
  <si>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</si>
  <si>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</si>
  <si>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</si>
  <si>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</si>
  <si>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</si>
  <si>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</si>
  <si>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</si>
  <si>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</si>
  <si>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</si>
  <si>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</si>
  <si>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</si>
  <si>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</si>
  <si>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</si>
  <si>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</si>
  <si>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</si>
  <si>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</si>
  <si>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</si>
  <si>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</si>
  <si>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</si>
  <si>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</si>
  <si>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</si>
  <si>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</si>
  <si>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</si>
  <si>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</si>
  <si>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</si>
  <si>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</si>
  <si>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</si>
  <si>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</si>
  <si>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</si>
  <si>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</si>
  <si>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</si>
  <si>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</si>
  <si>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</si>
  <si>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</si>
  <si>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</si>
  <si>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</si>
  <si>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</si>
  <si>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</si>
  <si>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</si>
  <si>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</si>
  <si>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</si>
  <si>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</si>
  <si>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</si>
  <si>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</si>
  <si>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</si>
  <si>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</si>
  <si>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</si>
  <si>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</si>
  <si>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</si>
  <si>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</si>
  <si>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</si>
  <si>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</si>
  <si>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</si>
  <si>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</si>
  <si>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</si>
  <si>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</si>
  <si>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</si>
  <si>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</si>
  <si>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</si>
  <si>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</si>
  <si>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</si>
  <si>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</si>
  <si>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</si>
  <si>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</si>
  <si>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</si>
  <si>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</si>
  <si>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</si>
  <si>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</si>
  <si>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</si>
  <si>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</si>
  <si>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</si>
  <si>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</si>
  <si>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</si>
  <si>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</si>
  <si>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</si>
  <si>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</si>
  <si>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</si>
  <si>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</si>
  <si>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</si>
  <si>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</si>
  <si>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</si>
  <si>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</si>
  <si>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</si>
  <si>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</si>
  <si>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</si>
  <si>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</si>
  <si>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</si>
  <si>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</si>
  <si>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</si>
  <si>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</si>
  <si>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</si>
  <si>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</si>
  <si>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</si>
  <si>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</si>
  <si>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</si>
  <si>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</si>
  <si>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</si>
  <si>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</si>
  <si>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</si>
  <si>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</si>
  <si>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</si>
  <si>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</si>
  <si>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</si>
  <si>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</si>
  <si>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</si>
  <si>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</si>
  <si>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</si>
  <si>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</si>
  <si>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</si>
  <si>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</si>
  <si>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</si>
  <si>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</si>
  <si>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</si>
  <si>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</si>
  <si>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</si>
  <si>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</si>
  <si>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</si>
  <si>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</si>
  <si>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</si>
  <si>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</si>
  <si>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</si>
  <si>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</si>
  <si>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</si>
  <si>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</si>
  <si>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</si>
  <si>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</si>
  <si>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</si>
  <si>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</si>
  <si>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</si>
  <si>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</si>
  <si>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</si>
  <si>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</si>
  <si>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</si>
  <si>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</si>
  <si>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</si>
  <si>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</si>
  <si>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</si>
  <si>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</si>
  <si>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</si>
  <si>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</si>
  <si>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</si>
  <si>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</si>
  <si>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</si>
  <si>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</si>
  <si>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</si>
  <si>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</si>
  <si>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</si>
  <si>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</si>
  <si>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</si>
  <si>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</si>
  <si>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</si>
  <si>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</si>
  <si>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</si>
  <si>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</si>
  <si>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</si>
  <si>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</si>
  <si>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</si>
  <si>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</si>
  <si>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</si>
  <si>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</si>
  <si>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</si>
  <si>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</si>
  <si>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</si>
  <si>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</si>
  <si>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</si>
  <si>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</si>
  <si>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</si>
  <si>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</si>
  <si>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</si>
  <si>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</si>
  <si>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</si>
  <si>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</si>
  <si>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</si>
  <si>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</si>
  <si>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</si>
  <si>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</si>
  <si>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</si>
  <si>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</si>
  <si>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</si>
  <si>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</si>
  <si>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</si>
  <si>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</si>
  <si>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</si>
  <si>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</si>
  <si>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</si>
  <si>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</si>
  <si>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</si>
  <si>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</si>
  <si>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</si>
  <si>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</si>
  <si>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</si>
  <si>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</si>
  <si>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</si>
  <si>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</si>
  <si>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</si>
  <si>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</si>
  <si>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</si>
  <si>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</si>
  <si>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</si>
  <si>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</si>
  <si>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</si>
  <si>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</si>
  <si>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</si>
  <si>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</si>
  <si>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</si>
  <si>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</si>
  <si>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</si>
  <si>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</si>
  <si>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</si>
  <si>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</si>
  <si>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</si>
  <si>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</si>
  <si>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</si>
  <si>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</si>
  <si>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</si>
  <si>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</si>
  <si>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</si>
  <si>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</si>
  <si>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</si>
  <si>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</si>
  <si>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</si>
  <si>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</si>
  <si>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</si>
  <si>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</si>
  <si>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</si>
  <si>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</si>
  <si>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</si>
  <si>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</si>
  <si>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</si>
  <si>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</si>
  <si>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</si>
  <si>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</si>
  <si>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</si>
  <si>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</si>
  <si>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</si>
  <si>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</si>
  <si>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</si>
  <si>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</si>
  <si>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</si>
  <si>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</si>
  <si>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</si>
  <si>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</si>
  <si>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</si>
  <si>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</si>
  <si>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</si>
  <si>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</si>
  <si>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</si>
  <si>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</si>
  <si>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</si>
  <si>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</si>
  <si>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</si>
  <si>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</si>
  <si>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</si>
  <si>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</si>
  <si>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</si>
  <si>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</si>
  <si>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</si>
  <si>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</si>
  <si>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</si>
  <si>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</si>
  <si>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</si>
  <si>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</si>
  <si>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</si>
  <si>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</si>
  <si>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</si>
  <si>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</si>
  <si>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</si>
  <si>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</si>
  <si>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</si>
  <si>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</si>
  <si>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</si>
  <si>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</si>
  <si>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</si>
  <si>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</si>
  <si>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</si>
  <si>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</si>
  <si>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</si>
  <si>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</si>
  <si>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</si>
  <si>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</si>
  <si>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</si>
  <si>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</si>
  <si>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</si>
  <si>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</si>
  <si>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</si>
  <si>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</si>
  <si>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</si>
  <si>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</si>
  <si>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</si>
  <si>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</si>
  <si>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</si>
  <si>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</si>
  <si>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</si>
  <si>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</si>
  <si>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</si>
  <si>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</si>
  <si>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</si>
  <si>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</si>
  <si>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</si>
  <si>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</si>
  <si>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</si>
  <si>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</si>
  <si>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</si>
  <si>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</si>
  <si>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</si>
  <si>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</si>
  <si>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</si>
  <si>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</si>
  <si>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</si>
  <si>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</si>
  <si>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</si>
  <si>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</si>
  <si>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</si>
  <si>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</si>
  <si>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</si>
  <si>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</si>
  <si>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</si>
  <si>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</si>
  <si>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</si>
  <si>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</si>
  <si>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</si>
  <si>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</si>
  <si>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</si>
  <si>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</si>
  <si>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</si>
  <si>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</si>
  <si>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</si>
  <si>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</si>
  <si>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</si>
  <si>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</si>
  <si>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</si>
  <si>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</si>
  <si>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</si>
  <si>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</si>
  <si>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</si>
  <si>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</si>
  <si>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</si>
  <si>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</si>
  <si>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</si>
  <si>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</si>
  <si>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</si>
  <si>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</si>
  <si>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</si>
  <si>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</si>
  <si>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</si>
  <si>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</si>
  <si>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</si>
  <si>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</si>
  <si>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</si>
  <si>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</si>
  <si>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</si>
  <si>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</si>
  <si>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</si>
  <si>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</si>
  <si>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</si>
  <si>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</si>
  <si>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</si>
  <si>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</si>
  <si>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</si>
  <si>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</si>
  <si>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</si>
  <si>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</si>
  <si>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</si>
  <si>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</si>
  <si>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</si>
  <si>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</si>
  <si>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</si>
  <si>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</si>
  <si>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</si>
  <si>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</si>
  <si>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</si>
  <si>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</si>
  <si>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</si>
  <si>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</si>
  <si>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</si>
  <si>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</si>
  <si>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</si>
  <si>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</si>
  <si>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</si>
  <si>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</si>
  <si>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</si>
  <si>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</si>
  <si>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</si>
  <si>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</si>
  <si>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</si>
  <si>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</si>
  <si>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</si>
  <si>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</si>
  <si>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</si>
  <si>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</si>
  <si>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</si>
  <si>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</si>
  <si>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</si>
  <si>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</si>
  <si>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</si>
  <si>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</si>
  <si>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</si>
  <si>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</si>
  <si>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</si>
  <si>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</si>
  <si>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</si>
  <si>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</si>
  <si>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</si>
  <si>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</si>
  <si>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</si>
  <si>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</si>
  <si>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</si>
  <si>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</si>
  <si>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</si>
  <si>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</si>
  <si>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</si>
  <si>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</si>
  <si>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</si>
  <si>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</si>
  <si>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</si>
  <si>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</si>
  <si>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</si>
  <si>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</si>
  <si>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</si>
  <si>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</si>
  <si>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</si>
  <si>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</si>
  <si>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</si>
  <si>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</si>
  <si>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</si>
  <si>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</si>
  <si>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</si>
  <si>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</si>
  <si>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</si>
  <si>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</si>
  <si>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</si>
  <si>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</si>
  <si>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</si>
  <si>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</si>
  <si>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</si>
  <si>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</si>
  <si>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</si>
  <si>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</si>
  <si>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</si>
  <si>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</si>
  <si>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</si>
  <si>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</si>
  <si>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</si>
  <si>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</si>
  <si>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</si>
  <si>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</si>
  <si>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</si>
  <si>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</si>
  <si>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</si>
  <si>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</si>
  <si>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</si>
  <si>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</si>
  <si>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</si>
  <si>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</si>
  <si>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</si>
  <si>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</si>
  <si>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</si>
  <si>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</si>
  <si>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</si>
  <si>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</si>
  <si>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</si>
  <si>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</si>
  <si>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</si>
  <si>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</si>
  <si>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</si>
  <si>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</si>
  <si>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</si>
  <si>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</si>
  <si>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</si>
  <si>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</si>
  <si>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</si>
  <si>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</si>
  <si>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</si>
  <si>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</si>
  <si>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</si>
  <si>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</si>
  <si>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</si>
  <si>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</si>
  <si>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</si>
  <si>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</si>
  <si>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</si>
  <si>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</si>
  <si>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</si>
  <si>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</si>
  <si>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</si>
  <si>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</si>
  <si>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</si>
  <si>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</si>
  <si>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</si>
  <si>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</si>
  <si>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</si>
  <si>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</si>
  <si>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</si>
  <si>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</si>
  <si>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</si>
  <si>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</si>
  <si>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</si>
  <si>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</si>
  <si>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</si>
  <si>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</si>
  <si>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</si>
  <si>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</si>
  <si>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</si>
  <si>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</si>
  <si>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</si>
  <si>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</si>
  <si>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</si>
  <si>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</si>
  <si>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</si>
  <si>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</si>
  <si>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</si>
  <si>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</si>
  <si>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</si>
  <si>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</si>
  <si>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</si>
  <si>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</si>
  <si>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</si>
  <si>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</si>
  <si>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</si>
  <si>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</si>
  <si>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</si>
  <si>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</si>
  <si>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</si>
  <si>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</si>
  <si>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</si>
  <si>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</si>
  <si>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</si>
  <si>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</si>
  <si>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</si>
  <si>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</si>
  <si>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</si>
  <si>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</si>
  <si>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</si>
  <si>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</si>
  <si>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</si>
  <si>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</si>
  <si>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</si>
  <si>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</si>
  <si>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</si>
  <si>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</si>
  <si>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</si>
  <si>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</si>
  <si>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</si>
  <si>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</si>
  <si>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</si>
  <si>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</si>
  <si>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</si>
  <si>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</si>
  <si>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</si>
  <si>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</si>
  <si>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</si>
  <si>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</si>
  <si>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</si>
  <si>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</si>
  <si>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</si>
  <si>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</si>
  <si>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</si>
  <si>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</si>
  <si>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</si>
  <si>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</si>
  <si>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</si>
  <si>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</si>
  <si>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</si>
  <si>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</si>
  <si>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</si>
  <si>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</si>
  <si>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</si>
  <si>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</si>
  <si>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</si>
  <si>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</si>
  <si>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</si>
  <si>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</si>
  <si>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</si>
  <si>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</si>
  <si>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</si>
  <si>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</si>
  <si>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</si>
  <si>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</si>
  <si>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</si>
  <si>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</si>
  <si>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</si>
  <si>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</si>
  <si>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</si>
  <si>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</si>
  <si>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</si>
  <si>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</si>
  <si>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</si>
  <si>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</si>
  <si>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</si>
  <si>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</si>
  <si>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</si>
  <si>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</si>
  <si>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</si>
  <si>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</si>
  <si>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</si>
  <si>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</si>
  <si>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</si>
  <si>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</si>
  <si>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</si>
  <si>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</si>
  <si>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</si>
  <si>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</si>
  <si>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</si>
  <si>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</si>
  <si>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</si>
  <si>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</si>
  <si>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</si>
  <si>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</si>
  <si>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</si>
  <si>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</si>
  <si>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</si>
  <si>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</si>
  <si>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</si>
  <si>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</si>
  <si>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</si>
  <si>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</si>
  <si>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</si>
  <si>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</si>
  <si>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</si>
  <si>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</si>
  <si>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</si>
  <si>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</si>
  <si>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</si>
  <si>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</si>
  <si>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</si>
  <si>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</si>
  <si>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</si>
  <si>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</si>
  <si>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</si>
  <si>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</si>
  <si>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</si>
  <si>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</si>
  <si>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</si>
  <si>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</si>
  <si>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</si>
  <si>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</si>
  <si>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</si>
  <si>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</si>
  <si>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</si>
  <si>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</si>
  <si>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</si>
  <si>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</si>
  <si>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</si>
  <si>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</si>
  <si>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</si>
  <si>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</si>
  <si>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</si>
  <si>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</si>
  <si>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</si>
  <si>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</si>
  <si>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</si>
  <si>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</si>
  <si>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</si>
  <si>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</si>
  <si>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</si>
  <si>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</si>
  <si>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</si>
  <si>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</si>
  <si>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</si>
  <si>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</si>
  <si>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</si>
  <si>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</si>
  <si>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</si>
  <si>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</si>
  <si>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</si>
  <si>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</si>
  <si>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</si>
  <si>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</si>
  <si>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</si>
  <si>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</si>
  <si>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</si>
  <si>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</si>
  <si>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</si>
  <si>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</si>
  <si>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</si>
  <si>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</si>
  <si>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</si>
  <si>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</si>
  <si>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</si>
  <si>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</si>
  <si>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</si>
  <si>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</si>
  <si>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</si>
  <si>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</si>
  <si>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</si>
  <si>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</si>
  <si>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</si>
  <si>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</si>
  <si>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</si>
  <si>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</si>
  <si>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</si>
  <si>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</si>
  <si>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</si>
  <si>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</si>
  <si>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</si>
  <si>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</si>
  <si>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</si>
  <si>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</si>
  <si>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</si>
  <si>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</si>
  <si>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</si>
  <si>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</si>
  <si>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</si>
  <si>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</si>
  <si>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</si>
  <si>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</si>
  <si>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</si>
  <si>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</si>
  <si>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</si>
  <si>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</si>
  <si>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</si>
  <si>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</si>
  <si>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</si>
  <si>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</si>
  <si>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</si>
  <si>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</si>
  <si>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</si>
  <si>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</si>
  <si>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</si>
  <si>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</si>
  <si>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</si>
  <si>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</si>
  <si>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</si>
  <si>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</si>
  <si>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</si>
  <si>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</si>
  <si>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</si>
  <si>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</si>
  <si>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</si>
  <si>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</si>
  <si>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</si>
  <si>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</si>
  <si>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</si>
  <si>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</si>
  <si>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</si>
  <si>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</si>
  <si>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</si>
  <si>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</si>
  <si>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</si>
  <si>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</si>
  <si>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</si>
  <si>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</si>
  <si>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</si>
  <si>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</si>
  <si>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</si>
  <si>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</si>
  <si>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</si>
  <si>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</si>
  <si>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</si>
  <si>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</si>
  <si>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</si>
  <si>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</si>
  <si>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</si>
  <si>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</si>
  <si>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</si>
  <si>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</si>
  <si>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</si>
  <si>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</si>
  <si>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</si>
  <si>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</si>
  <si>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</si>
  <si>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</si>
  <si>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</si>
  <si>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</si>
  <si>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</si>
  <si>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</si>
  <si>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</si>
  <si>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</si>
  <si>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</si>
  <si>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</si>
  <si>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</si>
  <si>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</si>
  <si>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</si>
  <si>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</si>
  <si>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</si>
  <si>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</si>
  <si>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</si>
  <si>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</si>
  <si>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</si>
  <si>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</si>
  <si>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</si>
  <si>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</si>
  <si>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</si>
  <si>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</si>
  <si>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</si>
  <si>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</si>
  <si>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</si>
  <si>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</si>
  <si>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</si>
  <si>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</si>
  <si>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</si>
  <si>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</si>
  <si>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</si>
  <si>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</si>
  <si>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</si>
  <si>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</si>
  <si>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</si>
  <si>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</si>
  <si>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</si>
  <si>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</si>
  <si>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</si>
  <si>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</si>
  <si>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</si>
  <si>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</si>
  <si>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</si>
  <si>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</si>
  <si>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</si>
  <si>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</si>
  <si>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</si>
  <si>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</si>
  <si>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</si>
  <si>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</si>
  <si>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</si>
  <si>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</si>
  <si>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</si>
  <si>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</si>
  <si>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</si>
  <si>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</si>
  <si>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</si>
  <si>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</si>
  <si>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</si>
  <si>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</si>
  <si>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</si>
  <si>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</si>
  <si>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</si>
  <si>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</si>
  <si>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</si>
  <si>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</si>
  <si>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</si>
  <si>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</si>
  <si>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</si>
  <si>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</si>
  <si>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</si>
  <si>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</si>
  <si>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</si>
  <si>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</si>
  <si>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</si>
  <si>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</si>
  <si>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</si>
  <si>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</si>
  <si>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</si>
  <si>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</si>
  <si>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</si>
  <si>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</si>
  <si>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</si>
  <si>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</si>
  <si>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</si>
  <si>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</si>
  <si>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</si>
  <si>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</si>
  <si>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</si>
  <si>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</si>
  <si>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</si>
  <si>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</si>
  <si>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</si>
  <si>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</si>
  <si>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</si>
  <si>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</si>
  <si>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</si>
  <si>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</si>
  <si>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</si>
  <si>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</si>
  <si>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</si>
  <si>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</si>
  <si>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</si>
  <si>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</si>
  <si>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</si>
  <si>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</si>
  <si>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</si>
  <si>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</si>
  <si>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</si>
  <si>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</si>
  <si>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</si>
  <si>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</si>
  <si>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</si>
  <si>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</si>
  <si>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</si>
  <si>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</si>
  <si>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</si>
  <si>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</si>
  <si>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</si>
  <si>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</si>
  <si>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</si>
  <si>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</si>
  <si>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</si>
  <si>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</si>
  <si>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</si>
  <si>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</si>
  <si>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</si>
  <si>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</si>
  <si>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</si>
  <si>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</si>
  <si>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</si>
  <si>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</si>
  <si>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</si>
  <si>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</si>
  <si>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</si>
  <si>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</si>
  <si>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</si>
  <si>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</si>
  <si>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</si>
  <si>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</si>
  <si>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</si>
  <si>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</si>
  <si>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</si>
  <si>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</si>
  <si>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</si>
  <si>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</si>
  <si>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</si>
  <si>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</si>
  <si>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</si>
  <si>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</si>
  <si>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</si>
  <si>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</si>
  <si>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</si>
  <si>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</si>
  <si>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</si>
  <si>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</si>
  <si>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</si>
  <si>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</si>
  <si>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</si>
  <si>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</si>
  <si>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</si>
  <si>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</si>
  <si>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</si>
  <si>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</si>
  <si>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</si>
  <si>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</si>
  <si>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</si>
  <si>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</si>
  <si>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</si>
  <si>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</si>
  <si>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</si>
  <si>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</si>
  <si>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</si>
  <si>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</si>
  <si>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</si>
  <si>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</si>
  <si>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</si>
  <si>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</si>
  <si>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</si>
  <si>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</si>
  <si>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</si>
  <si>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</si>
  <si>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</si>
  <si>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</si>
  <si>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</si>
  <si>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</si>
  <si>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</si>
  <si>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</si>
  <si>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</si>
  <si>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</si>
  <si>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</si>
  <si>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</si>
  <si>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</si>
  <si>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</si>
  <si>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</si>
  <si>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</si>
  <si>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</si>
  <si>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</si>
  <si>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</si>
  <si>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</si>
  <si>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</si>
  <si>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</si>
  <si>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</si>
  <si>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</si>
  <si>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</si>
  <si>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</si>
  <si>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</si>
  <si>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</si>
  <si>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</si>
  <si>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</si>
  <si>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</si>
  <si>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</si>
  <si>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</si>
  <si>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</si>
  <si>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</si>
  <si>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</si>
  <si>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</si>
  <si>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</si>
  <si>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</si>
  <si>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</si>
  <si>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</si>
  <si>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</si>
  <si>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</si>
  <si>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</si>
  <si>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</si>
  <si>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</si>
  <si>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</si>
  <si>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</si>
  <si>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</si>
  <si>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</si>
  <si>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</si>
  <si>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</si>
  <si>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</si>
  <si>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</si>
  <si>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</si>
  <si>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</si>
  <si>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</si>
  <si>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</si>
  <si>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</si>
  <si>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</si>
  <si>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</si>
  <si>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</si>
  <si>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</si>
  <si>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</si>
  <si>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</si>
  <si>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</si>
  <si>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</si>
  <si>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</si>
  <si>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</si>
  <si>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</si>
  <si>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</si>
  <si>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</si>
  <si>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</si>
  <si>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</si>
  <si>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</si>
  <si>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</si>
  <si>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</si>
  <si>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</si>
  <si>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</si>
  <si>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</si>
  <si>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</si>
  <si>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</si>
  <si>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</si>
  <si>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</si>
  <si>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</si>
  <si>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</si>
  <si>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</si>
  <si>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</si>
  <si>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</si>
  <si>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</si>
  <si>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</si>
  <si>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</si>
  <si>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</si>
  <si>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</si>
  <si>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</si>
  <si>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</si>
  <si>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</si>
  <si>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</si>
  <si>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</si>
  <si>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</si>
  <si>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</si>
  <si>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</si>
  <si>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</si>
  <si>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</si>
  <si>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</si>
  <si>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</si>
  <si>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</si>
  <si>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</si>
  <si>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</si>
  <si>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</si>
  <si>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</si>
  <si>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</si>
  <si>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</si>
  <si>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</si>
  <si>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</si>
  <si>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</si>
  <si>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</si>
  <si>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</si>
  <si>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</si>
  <si>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</si>
  <si>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</si>
  <si>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</si>
  <si>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</si>
  <si>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</si>
  <si>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</si>
  <si>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</si>
  <si>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</si>
  <si>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</si>
  <si>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</si>
  <si>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</si>
  <si>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</si>
  <si>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</si>
  <si>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</si>
  <si>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</si>
  <si>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</si>
  <si>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</si>
  <si>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</si>
  <si>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</si>
  <si>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</si>
  <si>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</si>
  <si>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</si>
  <si>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</si>
  <si>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</si>
  <si>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</si>
  <si>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</si>
  <si>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</si>
  <si>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</si>
  <si>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</si>
  <si>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</si>
  <si>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</si>
  <si>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</si>
  <si>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</si>
  <si>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</si>
  <si>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</si>
  <si>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</si>
  <si>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</si>
  <si>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</si>
  <si>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</si>
  <si>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</si>
  <si>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</si>
  <si>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</si>
  <si>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</si>
  <si>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</si>
  <si>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</si>
  <si>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</si>
  <si>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</si>
  <si>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</si>
  <si>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</si>
  <si>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</si>
  <si>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</si>
  <si>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</si>
  <si>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</si>
  <si>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</si>
  <si>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</si>
  <si>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</si>
  <si>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</si>
  <si>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</si>
  <si>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</si>
  <si>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</si>
  <si>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</si>
  <si>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</si>
  <si>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</si>
  <si>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</si>
  <si>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</si>
  <si>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</si>
  <si>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</si>
  <si>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</si>
  <si>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</si>
  <si>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</si>
  <si>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</si>
  <si>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</si>
  <si>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</si>
  <si>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</si>
  <si>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</si>
  <si>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</si>
  <si>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</si>
  <si>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</si>
  <si>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</si>
  <si>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</si>
  <si>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</si>
  <si>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</si>
  <si>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</si>
  <si>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</si>
  <si>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</si>
  <si>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</si>
  <si>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</si>
  <si>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</si>
  <si>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</si>
  <si>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</si>
  <si>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</si>
  <si>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</si>
  <si>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</si>
  <si>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</si>
  <si>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</si>
  <si>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</si>
  <si>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</si>
  <si>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</si>
  <si>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</si>
  <si>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</si>
  <si>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</si>
  <si>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</si>
  <si>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</si>
  <si>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</si>
  <si>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</si>
  <si>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</si>
  <si>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</si>
  <si>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</si>
  <si>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</si>
  <si>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</si>
  <si>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</si>
  <si>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</si>
  <si>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</si>
  <si>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</si>
  <si>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</si>
  <si>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</si>
  <si>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</si>
  <si>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</si>
  <si>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</si>
  <si>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</si>
  <si>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</si>
  <si>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</si>
  <si>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</si>
  <si>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</si>
  <si>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</si>
  <si>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</si>
  <si>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</si>
  <si>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</si>
  <si>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</si>
  <si>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</si>
  <si>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</si>
  <si>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</si>
  <si>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</si>
  <si>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</si>
  <si>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</si>
  <si>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</si>
  <si>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</si>
  <si>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</si>
  <si>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</si>
  <si>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</si>
  <si>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</si>
  <si>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</si>
  <si>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</si>
  <si>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</si>
  <si>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</si>
  <si>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</si>
  <si>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</si>
  <si>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</si>
  <si>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</si>
  <si>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</si>
  <si>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</si>
  <si>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</si>
  <si>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</si>
  <si>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</si>
  <si>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</si>
  <si>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</si>
  <si>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</si>
  <si>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</si>
  <si>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</si>
  <si>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</si>
  <si>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</si>
  <si>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</si>
  <si>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</si>
  <si>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</si>
  <si>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</si>
  <si>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</si>
  <si>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</si>
  <si>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</si>
  <si>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</si>
  <si>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</si>
  <si>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</si>
  <si>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</si>
  <si>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</si>
  <si>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</si>
  <si>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</si>
  <si>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</si>
  <si>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</si>
  <si>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</si>
  <si>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</si>
  <si>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</si>
  <si>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</si>
  <si>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</si>
  <si>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</si>
  <si>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</si>
  <si>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</si>
  <si>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</si>
  <si>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</si>
  <si>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</si>
  <si>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</si>
  <si>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</si>
  <si>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</si>
  <si>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</si>
  <si>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</si>
  <si>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</si>
  <si>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</si>
  <si>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</si>
  <si>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</si>
  <si>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</si>
  <si>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</si>
  <si>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</si>
  <si>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</si>
  <si>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</si>
  <si>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</si>
  <si>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</si>
  <si>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</si>
  <si>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</si>
  <si>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</si>
  <si>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</si>
  <si>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</si>
  <si>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</si>
  <si>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</si>
  <si>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</si>
  <si>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</si>
  <si>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</si>
  <si>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</si>
  <si>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</si>
  <si>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</si>
  <si>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</si>
  <si>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</si>
  <si>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</si>
  <si>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</si>
  <si>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</si>
  <si>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</si>
  <si>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</si>
  <si>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</si>
  <si>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</si>
  <si>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</si>
  <si>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</si>
  <si>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</si>
  <si>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</si>
  <si>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</si>
  <si>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</si>
  <si>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</si>
  <si>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</si>
  <si>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</si>
  <si>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</si>
  <si>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</si>
  <si>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</si>
  <si>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</si>
  <si>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</si>
  <si>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</si>
  <si>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</si>
  <si>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</si>
  <si>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</si>
  <si>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</si>
  <si>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</si>
  <si>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</si>
  <si>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</si>
  <si>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</si>
  <si>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</si>
  <si>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</si>
  <si>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</si>
  <si>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</si>
  <si>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</si>
  <si>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</si>
  <si>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</si>
  <si>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</si>
  <si>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</si>
  <si>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</si>
  <si>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</si>
  <si>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</si>
  <si>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</si>
  <si>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</si>
  <si>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</si>
  <si>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</si>
  <si>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</si>
  <si>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</si>
  <si>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</si>
  <si>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</si>
  <si>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</si>
  <si>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</si>
  <si>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</si>
  <si>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</si>
  <si>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</si>
  <si>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</si>
  <si>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</si>
  <si>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</si>
  <si>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</si>
  <si>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</si>
  <si>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</si>
  <si>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</si>
  <si>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</si>
  <si>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</si>
  <si>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</si>
  <si>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</si>
  <si>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</si>
  <si>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</si>
  <si>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</si>
  <si>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</si>
  <si>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</si>
  <si>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</si>
  <si>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</si>
  <si>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</si>
  <si>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</si>
  <si>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</si>
  <si>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</si>
  <si>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</si>
  <si>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</si>
  <si>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</si>
  <si>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</si>
  <si>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</si>
  <si>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</si>
  <si>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</si>
  <si>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</si>
  <si>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</si>
  <si>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</si>
  <si>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</si>
  <si>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</si>
  <si>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</si>
  <si>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</si>
  <si>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</si>
  <si>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</si>
  <si>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</si>
  <si>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</si>
  <si>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</si>
  <si>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</si>
  <si>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</si>
  <si>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</si>
  <si>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</si>
  <si>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</si>
  <si>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</si>
  <si>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</si>
  <si>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</si>
  <si>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</si>
  <si>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</si>
  <si>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</si>
  <si>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</si>
  <si>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</si>
  <si>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</si>
  <si>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</si>
  <si>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</si>
  <si>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</si>
  <si>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</si>
  <si>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</si>
  <si>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</si>
  <si>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</si>
  <si>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</si>
  <si>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</si>
  <si>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</si>
  <si>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</si>
  <si>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</si>
  <si>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</si>
  <si>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</si>
  <si>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</si>
  <si>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</si>
  <si>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</si>
  <si>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</si>
  <si>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</si>
  <si>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</si>
  <si>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</si>
  <si>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</si>
  <si>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</si>
  <si>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</si>
  <si>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</si>
  <si>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</si>
  <si>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</si>
  <si>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</si>
  <si>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</si>
  <si>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</si>
  <si>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</si>
  <si>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</si>
  <si>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</si>
  <si>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</si>
  <si>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</si>
  <si>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</si>
  <si>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</si>
  <si>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</si>
  <si>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</si>
  <si>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</si>
  <si>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</si>
  <si>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</si>
  <si>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</si>
  <si>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</si>
  <si>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</si>
  <si>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</si>
  <si>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</si>
  <si>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</si>
  <si>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</si>
  <si>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</si>
  <si>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</si>
  <si>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</si>
  <si>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</si>
  <si>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</si>
  <si>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</si>
  <si>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</si>
  <si>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</si>
  <si>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</si>
  <si>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</si>
  <si>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</si>
  <si>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</si>
  <si>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</si>
  <si>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</si>
  <si>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</si>
  <si>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</si>
  <si>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</si>
  <si>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</si>
  <si>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</si>
  <si>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</si>
  <si>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</si>
  <si>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</si>
  <si>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</si>
  <si>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</si>
  <si>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</si>
  <si>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</si>
  <si>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</si>
  <si>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</si>
  <si>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</si>
  <si>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</si>
  <si>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</si>
  <si>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</si>
  <si>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</si>
  <si>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</si>
  <si>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</si>
  <si>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</si>
  <si>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</si>
  <si>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</si>
  <si>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</si>
  <si>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</si>
  <si>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</si>
  <si>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</si>
  <si>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</si>
  <si>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</si>
  <si>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</si>
  <si>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</si>
  <si>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</si>
  <si>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</si>
  <si>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</si>
  <si>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</si>
  <si>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</si>
  <si>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</si>
  <si>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</si>
  <si>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</si>
  <si>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</si>
  <si>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</si>
  <si>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</si>
  <si>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</si>
  <si>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</si>
  <si>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</si>
  <si>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</si>
  <si>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</si>
  <si>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</si>
  <si>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</si>
  <si>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</si>
  <si>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</si>
  <si>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</si>
  <si>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</si>
  <si>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</si>
  <si>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</si>
  <si>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</si>
  <si>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</si>
  <si>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</si>
  <si>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</si>
  <si>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</si>
  <si>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</si>
  <si>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</si>
  <si>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</si>
  <si>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</si>
  <si>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</si>
  <si>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</si>
  <si>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</si>
  <si>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</si>
  <si>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</si>
  <si>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</si>
  <si>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</si>
  <si>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</si>
  <si>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</si>
  <si>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</si>
  <si>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</si>
  <si>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</si>
  <si>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</si>
  <si>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</si>
  <si>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</si>
  <si>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</si>
  <si>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</si>
  <si>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</si>
  <si>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</si>
  <si>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</si>
  <si>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</si>
  <si>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</si>
  <si>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</si>
  <si>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</si>
  <si>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</si>
  <si>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</si>
  <si>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</si>
  <si>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</si>
  <si>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</si>
  <si>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</si>
  <si>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</si>
  <si>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</si>
  <si>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</si>
  <si>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</si>
  <si>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</si>
  <si>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</si>
  <si>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</si>
  <si>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</si>
  <si>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</si>
  <si>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</si>
  <si>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</si>
  <si>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</si>
  <si>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</si>
  <si>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</si>
  <si>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</si>
  <si>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</si>
  <si>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</si>
  <si>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</si>
  <si>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</si>
  <si>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</si>
  <si>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</si>
  <si>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</si>
  <si>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</si>
  <si>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</si>
  <si>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</si>
  <si>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</si>
  <si>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</si>
  <si>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</si>
  <si>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</si>
  <si>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</si>
  <si>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</si>
  <si>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</si>
  <si>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</si>
  <si>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</si>
  <si>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</si>
  <si>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</si>
  <si>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</si>
  <si>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</si>
  <si>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</si>
  <si>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</si>
  <si>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</si>
  <si>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</si>
  <si>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</si>
  <si>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</si>
  <si>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</si>
  <si>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</si>
  <si>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</si>
  <si>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</si>
  <si>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</si>
  <si>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</si>
  <si>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</si>
  <si>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</si>
  <si>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</si>
  <si>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</si>
  <si>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</si>
  <si>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</si>
  <si>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</si>
  <si>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</si>
  <si>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</si>
  <si>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</si>
  <si>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</si>
  <si>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</si>
  <si>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</si>
  <si>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</si>
  <si>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</si>
  <si>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</si>
  <si>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</si>
  <si>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</si>
  <si>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</si>
  <si>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</si>
  <si>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</si>
  <si>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</si>
  <si>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</si>
  <si>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</si>
  <si>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</si>
  <si>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</si>
  <si>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</si>
  <si>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</si>
  <si>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</si>
  <si>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</si>
  <si>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</si>
  <si>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</si>
  <si>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</si>
  <si>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</si>
  <si>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</si>
  <si>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</si>
  <si>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</si>
  <si>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</si>
  <si>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</si>
  <si>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</si>
  <si>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</si>
  <si>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</si>
  <si>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</si>
  <si>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</si>
  <si>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</si>
  <si>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</si>
  <si>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</si>
  <si>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</si>
  <si>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</si>
  <si>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</si>
  <si>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</si>
  <si>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</si>
  <si>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</si>
  <si>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</si>
  <si>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</si>
  <si>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</si>
  <si>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</si>
  <si>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</si>
  <si>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</si>
  <si>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</si>
  <si>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</si>
  <si>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</si>
  <si>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</si>
  <si>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</si>
  <si>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</si>
  <si>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</si>
  <si>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</si>
  <si>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</si>
  <si>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</si>
  <si>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</si>
  <si>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</si>
  <si>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</si>
  <si>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</si>
  <si>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</si>
  <si>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</si>
  <si>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</si>
  <si>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</si>
  <si>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</si>
  <si>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</si>
  <si>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</si>
  <si>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</si>
  <si>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</si>
  <si>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</si>
  <si>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</si>
  <si>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</si>
  <si>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</si>
  <si>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</si>
  <si>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</si>
  <si>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</si>
  <si>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</si>
  <si>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</si>
  <si>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</si>
  <si>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</si>
  <si>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</si>
  <si>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</si>
  <si>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</si>
  <si>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</si>
  <si>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</si>
  <si>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</si>
  <si>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</si>
  <si>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</si>
  <si>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</si>
  <si>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</si>
  <si>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</si>
  <si>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</si>
  <si>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</si>
  <si>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</si>
  <si>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</si>
  <si>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</si>
  <si>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</si>
  <si>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</si>
  <si>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</si>
  <si>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</si>
  <si>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</si>
  <si>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</si>
  <si>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</si>
  <si>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</si>
  <si>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</si>
  <si>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</si>
  <si>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</si>
  <si>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</si>
  <si>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</si>
  <si>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</si>
  <si>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</si>
  <si>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</si>
  <si>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</si>
  <si>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</si>
  <si>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</si>
  <si>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</si>
  <si>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</si>
  <si>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</si>
  <si>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</si>
  <si>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</si>
  <si>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</si>
  <si>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</si>
  <si>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</si>
  <si>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</si>
  <si>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</si>
  <si>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</si>
  <si>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</si>
  <si>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</si>
  <si>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</si>
  <si>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</si>
  <si>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</si>
  <si>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</si>
  <si>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</si>
  <si>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</si>
  <si>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</si>
  <si>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</si>
  <si>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</si>
  <si>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</si>
  <si>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</si>
  <si>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</si>
  <si>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</si>
  <si>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</si>
  <si>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</si>
  <si>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</si>
  <si>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</si>
  <si>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</si>
  <si>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</si>
  <si>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</si>
  <si>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</si>
  <si>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</si>
  <si>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</si>
  <si>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</si>
  <si>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</si>
  <si>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</si>
  <si>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</si>
  <si>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</si>
  <si>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</si>
  <si>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</si>
  <si>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</si>
  <si>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</si>
  <si>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</si>
  <si>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</si>
  <si>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</si>
  <si>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</si>
  <si>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</si>
  <si>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</si>
  <si>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</si>
  <si>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</si>
  <si>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</si>
  <si>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</si>
  <si>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</si>
  <si>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</si>
  <si>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</si>
  <si>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</si>
  <si>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</si>
  <si>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</si>
  <si>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</si>
  <si>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</si>
  <si>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</si>
  <si>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</si>
  <si>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</si>
  <si>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</si>
  <si>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</si>
  <si>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</si>
  <si>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</si>
  <si>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</si>
  <si>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</si>
  <si>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</si>
  <si>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</si>
  <si>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</si>
  <si>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</si>
  <si>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</si>
  <si>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</si>
  <si>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</si>
  <si>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</si>
  <si>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</si>
  <si>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</si>
  <si>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</si>
  <si>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</si>
  <si>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</si>
  <si>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</si>
  <si>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</si>
  <si>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</si>
  <si>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</si>
  <si>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</si>
  <si>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</si>
  <si>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</si>
  <si>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</si>
  <si>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</si>
  <si>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</si>
  <si>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</si>
  <si>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</si>
  <si>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</si>
  <si>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</si>
  <si>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</si>
  <si>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</si>
  <si>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</si>
  <si>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</si>
  <si>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</si>
  <si>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</si>
  <si>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</si>
  <si>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</si>
  <si>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</si>
  <si>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</si>
  <si>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</si>
  <si>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</si>
  <si>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</si>
  <si>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</si>
  <si>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</si>
  <si>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</si>
  <si>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</si>
  <si>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</si>
  <si>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</si>
  <si>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</si>
  <si>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</si>
  <si>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</si>
  <si>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</si>
  <si>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</si>
  <si>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</si>
  <si>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</si>
  <si>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</si>
  <si>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</si>
  <si>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</si>
  <si>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</si>
  <si>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</si>
  <si>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</si>
  <si>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</si>
  <si>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</si>
  <si>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</si>
  <si>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</si>
  <si>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</si>
  <si>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</si>
  <si>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</si>
  <si>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</si>
  <si>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</si>
  <si>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</si>
  <si>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</si>
  <si>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</si>
  <si>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</si>
  <si>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</si>
  <si>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</si>
  <si>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</si>
  <si>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</si>
  <si>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</si>
  <si>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</si>
  <si>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</si>
  <si>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</si>
  <si>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</si>
  <si>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</si>
  <si>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</si>
  <si>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</si>
  <si>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</si>
  <si>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</si>
  <si>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</si>
  <si>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</si>
  <si>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</si>
  <si>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</si>
  <si>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</si>
  <si>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</si>
  <si>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</si>
  <si>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</si>
  <si>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</si>
  <si>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</si>
  <si>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</si>
  <si>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</si>
  <si>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</si>
  <si>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</si>
  <si>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</si>
  <si>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</si>
  <si>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</si>
  <si>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</si>
  <si>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</si>
  <si>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</si>
  <si>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</si>
  <si>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</si>
  <si>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</si>
  <si>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</si>
  <si>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</si>
  <si>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</si>
  <si>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</si>
  <si>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</si>
  <si>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</si>
  <si>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</si>
  <si>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</si>
  <si>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</si>
  <si>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</si>
  <si>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</si>
  <si>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</si>
  <si>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</si>
  <si>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</si>
  <si>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</si>
  <si>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</si>
  <si>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</si>
  <si>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</si>
  <si>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</si>
  <si>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</si>
  <si>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</si>
  <si>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</si>
  <si>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</si>
  <si>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</si>
  <si>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</si>
  <si>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</si>
  <si>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</si>
  <si>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</si>
  <si>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</si>
  <si>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</si>
  <si>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</si>
  <si>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</si>
  <si>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</si>
  <si>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</si>
  <si>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</si>
  <si>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</si>
  <si>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</si>
  <si>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</si>
  <si>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</si>
  <si>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</si>
  <si>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</si>
  <si>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</si>
  <si>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</si>
  <si>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</si>
  <si>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</si>
  <si>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</si>
  <si>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</si>
  <si>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</si>
  <si>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</si>
  <si>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</si>
  <si>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</si>
  <si>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</si>
  <si>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</si>
  <si>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</si>
  <si>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</si>
  <si>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</si>
  <si>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</si>
  <si>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</si>
  <si>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</si>
  <si>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</si>
  <si>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</si>
  <si>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</si>
  <si>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</si>
  <si>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</si>
  <si>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</si>
  <si>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</si>
  <si>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</si>
  <si>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</si>
  <si>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</si>
  <si>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</si>
  <si>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</si>
  <si>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</si>
  <si>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</si>
  <si>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</si>
  <si>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</si>
  <si>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</si>
  <si>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</si>
  <si>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</si>
  <si>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</si>
  <si>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</si>
  <si>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</si>
  <si>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</si>
  <si>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</si>
  <si>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</si>
  <si>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</si>
  <si>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</si>
  <si>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</si>
  <si>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</si>
  <si>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</si>
  <si>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</si>
  <si>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</si>
  <si>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</si>
  <si>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</si>
  <si>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</si>
  <si>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</si>
  <si>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</si>
  <si>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</si>
  <si>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</si>
  <si>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</si>
  <si>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</si>
  <si>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</si>
  <si>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</si>
  <si>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</si>
  <si>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</si>
  <si>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</si>
  <si>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</si>
  <si>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</si>
  <si>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</si>
  <si>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</si>
  <si>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</si>
  <si>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</si>
  <si>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</si>
  <si>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</si>
  <si>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</si>
  <si>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</si>
  <si>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</si>
  <si>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</si>
  <si>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</si>
  <si>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</si>
  <si>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</si>
  <si>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</si>
  <si>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</si>
  <si>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</si>
  <si>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</si>
  <si>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</si>
  <si>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</si>
  <si>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</si>
  <si>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</si>
  <si>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</si>
  <si>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</si>
  <si>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</si>
  <si>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</si>
  <si>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</si>
  <si>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</si>
  <si>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</si>
  <si>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</si>
  <si>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</si>
  <si>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</si>
  <si>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</si>
  <si>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</si>
  <si>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</si>
  <si>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</si>
  <si>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</si>
  <si>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</si>
  <si>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</si>
  <si>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</si>
  <si>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</si>
  <si>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</si>
  <si>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</si>
  <si>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</si>
  <si>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</si>
  <si>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</si>
  <si>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</si>
  <si>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</si>
  <si>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</si>
  <si>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</si>
  <si>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</si>
  <si>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</si>
  <si>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</si>
  <si>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</si>
  <si>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</si>
  <si>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</si>
  <si>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</si>
  <si>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</si>
  <si>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</si>
  <si>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</si>
  <si>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</si>
  <si>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</si>
  <si>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</si>
  <si>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</si>
  <si>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</si>
  <si>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</si>
  <si>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</si>
  <si>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</si>
  <si>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</si>
  <si>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</si>
  <si>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</si>
  <si>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</si>
  <si>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</si>
  <si>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</si>
  <si>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</si>
  <si>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</si>
  <si>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</si>
  <si>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</si>
  <si>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</si>
  <si>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</si>
  <si>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</si>
  <si>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</si>
  <si>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</si>
  <si>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</si>
  <si>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</si>
  <si>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</si>
  <si>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</si>
  <si>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</si>
  <si>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</si>
  <si>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</si>
  <si>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</si>
  <si>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</si>
  <si>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</si>
  <si>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</si>
  <si>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</si>
  <si>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</si>
  <si>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</si>
  <si>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</si>
  <si>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</si>
  <si>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</si>
  <si>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</si>
  <si>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</si>
  <si>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</si>
  <si>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</si>
  <si>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</si>
  <si>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</si>
  <si>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</si>
  <si>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</si>
  <si>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</si>
  <si>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</si>
  <si>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</si>
  <si>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</si>
  <si>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</si>
  <si>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</si>
  <si>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</si>
  <si>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</si>
  <si>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</si>
  <si>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</si>
  <si>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</si>
  <si>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</si>
  <si>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</si>
  <si>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</si>
  <si>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</si>
  <si>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</si>
  <si>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</si>
  <si>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</si>
  <si>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</si>
  <si>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</si>
  <si>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</si>
  <si>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</si>
  <si>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</si>
  <si>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</si>
  <si>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</si>
  <si>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</si>
  <si>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</si>
  <si>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</si>
  <si>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</si>
  <si>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</si>
  <si>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</si>
  <si>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</si>
  <si>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</si>
  <si>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</si>
  <si>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</si>
  <si>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</si>
  <si>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</si>
  <si>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</si>
  <si>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</si>
  <si>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</si>
  <si>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</si>
  <si>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</si>
  <si>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</si>
  <si>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</si>
  <si>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</si>
  <si>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</si>
  <si>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</si>
  <si>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</si>
  <si>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</si>
  <si>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</si>
  <si>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</si>
  <si>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</si>
  <si>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</si>
  <si>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</si>
  <si>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</si>
  <si>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</si>
  <si>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</si>
  <si>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</si>
  <si>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</si>
  <si>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</si>
  <si>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</si>
  <si>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</si>
  <si>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</si>
  <si>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</si>
  <si>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</si>
  <si>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</si>
  <si>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</si>
  <si>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</si>
  <si>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</si>
  <si>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</si>
  <si>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</si>
  <si>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</si>
  <si>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</si>
  <si>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</si>
  <si>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</si>
  <si>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</si>
  <si>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</si>
  <si>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</si>
  <si>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</si>
  <si>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</si>
  <si>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</si>
  <si>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</si>
  <si>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</si>
  <si>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</si>
  <si>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</si>
  <si>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</si>
  <si>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</si>
  <si>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</si>
  <si>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</si>
  <si>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</si>
  <si>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</si>
  <si>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</si>
  <si>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</si>
  <si>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</si>
  <si>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</si>
  <si>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</si>
  <si>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</si>
  <si>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</si>
  <si>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</si>
  <si>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</si>
  <si>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</si>
  <si>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</si>
  <si>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</si>
  <si>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</si>
  <si>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</si>
  <si>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</si>
  <si>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</si>
  <si>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</si>
  <si>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</si>
  <si>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</si>
  <si>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</si>
  <si>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</si>
  <si>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</si>
  <si>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</si>
  <si>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</si>
  <si>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</si>
  <si>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</si>
  <si>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</si>
  <si>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</si>
  <si>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</si>
  <si>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</si>
  <si>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</si>
  <si>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</si>
  <si>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</si>
  <si>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</si>
  <si>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</si>
  <si>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</si>
  <si>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</si>
  <si>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</si>
  <si>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</si>
  <si>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</si>
  <si>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</si>
  <si>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</si>
  <si>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</si>
  <si>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</si>
  <si>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</si>
  <si>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</si>
  <si>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</si>
  <si>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</si>
  <si>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</si>
  <si>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</si>
  <si>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</si>
  <si>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</si>
  <si>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</si>
  <si>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</si>
  <si>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</si>
  <si>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</si>
  <si>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</si>
  <si>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</si>
  <si>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</si>
  <si>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</si>
  <si>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</si>
  <si>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</si>
  <si>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</si>
  <si>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</si>
  <si>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</si>
  <si>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</si>
  <si>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</si>
  <si>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</si>
  <si>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</si>
  <si>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</si>
  <si>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</si>
  <si>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</si>
  <si>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</si>
  <si>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</si>
  <si>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</si>
  <si>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</si>
  <si>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</si>
  <si>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</si>
  <si>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</si>
  <si>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</si>
  <si>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</si>
  <si>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</si>
  <si>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</si>
  <si>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</si>
  <si>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</si>
  <si>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</si>
  <si>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</si>
  <si>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</si>
  <si>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</si>
  <si>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</si>
  <si>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</si>
  <si>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</si>
  <si>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</si>
  <si>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</si>
  <si>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</si>
  <si>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</si>
  <si>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</si>
  <si>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</si>
  <si>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</si>
  <si>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</si>
  <si>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</si>
  <si>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</si>
  <si>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</si>
  <si>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</si>
  <si>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</si>
  <si>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</si>
  <si>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</si>
  <si>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</si>
  <si>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</si>
  <si>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</si>
  <si>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</si>
  <si>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</si>
  <si>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</si>
  <si>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</si>
  <si>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</si>
  <si>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</si>
  <si>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</si>
  <si>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</si>
  <si>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</si>
  <si>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</si>
  <si>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</si>
  <si>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</si>
  <si>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</si>
  <si>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</si>
  <si>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</si>
  <si>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</si>
  <si>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</si>
  <si>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</si>
  <si>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</si>
  <si>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</si>
  <si>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</si>
  <si>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</si>
  <si>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</si>
  <si>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</si>
  <si>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</si>
  <si>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</si>
  <si>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</si>
  <si>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</si>
  <si>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</si>
  <si>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</si>
  <si>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</si>
  <si>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</si>
  <si>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</si>
  <si>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</si>
  <si>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</si>
  <si>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</si>
  <si>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</si>
  <si>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</si>
  <si>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</si>
  <si>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</si>
  <si>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</si>
  <si>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</si>
  <si>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</si>
  <si>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</si>
  <si>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</si>
  <si>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</si>
  <si>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</si>
  <si>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</si>
  <si>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</si>
  <si>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</si>
  <si>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</si>
  <si>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</si>
  <si>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</si>
  <si>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</si>
  <si>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</si>
  <si>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</si>
  <si>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</si>
  <si>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</si>
  <si>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</si>
  <si>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</si>
  <si>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</si>
  <si>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</si>
  <si>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</si>
  <si>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</si>
  <si>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</si>
  <si>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</si>
  <si>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</si>
  <si>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</si>
  <si>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</si>
  <si>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</si>
  <si>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</si>
  <si>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</si>
  <si>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</si>
  <si>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</si>
  <si>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</si>
  <si>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</si>
  <si>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</si>
  <si>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</si>
  <si>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</si>
  <si>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</si>
  <si>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</si>
  <si>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</si>
  <si>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</si>
  <si>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</si>
  <si>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</si>
  <si>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</si>
  <si>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</si>
  <si>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</si>
  <si>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</si>
  <si>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</si>
  <si>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</si>
  <si>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</si>
  <si>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</si>
  <si>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</si>
  <si>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</si>
  <si>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</si>
  <si>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</si>
  <si>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</si>
  <si>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</si>
  <si>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</si>
  <si>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</si>
  <si>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</si>
  <si>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</si>
  <si>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</si>
  <si>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</si>
  <si>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</si>
  <si>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</si>
  <si>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</si>
  <si>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</si>
  <si>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</si>
  <si>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</si>
  <si>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</si>
  <si>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</si>
  <si>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</si>
  <si>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</si>
  <si>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</si>
  <si>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</si>
  <si>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</si>
  <si>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</si>
  <si>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</si>
  <si>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</si>
  <si>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</si>
  <si>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</si>
  <si>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</si>
  <si>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</si>
  <si>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</si>
  <si>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</si>
  <si>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</si>
  <si>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</si>
  <si>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</si>
  <si>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</si>
  <si>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</si>
  <si>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</si>
  <si>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</si>
  <si>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</si>
  <si>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</si>
  <si>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</si>
  <si>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</si>
  <si>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</si>
  <si>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</si>
  <si>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</si>
  <si>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</si>
  <si>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</si>
  <si>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</si>
  <si>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</si>
  <si>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</si>
  <si>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</si>
  <si>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</si>
  <si>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</si>
  <si>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</si>
  <si>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</si>
  <si>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</si>
  <si>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</si>
  <si>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</si>
  <si>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</si>
  <si>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</si>
  <si>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</si>
  <si>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</si>
  <si>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</si>
  <si>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</si>
  <si>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</si>
  <si>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</si>
  <si>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</si>
  <si>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</si>
  <si>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</si>
  <si>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</si>
  <si>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</si>
  <si>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</si>
  <si>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</si>
  <si>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</si>
  <si>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</si>
  <si>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</si>
  <si>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</si>
  <si>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</si>
  <si>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</si>
  <si>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</si>
  <si>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</si>
  <si>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</si>
  <si>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</si>
  <si>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</si>
  <si>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</si>
  <si>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</si>
  <si>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</si>
  <si>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</si>
  <si>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</si>
  <si>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</si>
  <si>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</si>
  <si>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</si>
  <si>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</si>
  <si>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</si>
  <si>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</si>
  <si>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</si>
  <si>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</si>
  <si>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</si>
  <si>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</si>
  <si>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</si>
  <si>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</si>
  <si>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</si>
  <si>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</si>
  <si>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</si>
  <si>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</si>
  <si>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</si>
  <si>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</si>
  <si>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</si>
  <si>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</si>
  <si>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</si>
  <si>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</si>
  <si>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</si>
  <si>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</si>
  <si>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</si>
  <si>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</si>
  <si>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</si>
  <si>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</si>
  <si>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</si>
  <si>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</si>
  <si>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</si>
  <si>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</si>
  <si>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</si>
  <si>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</si>
  <si>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</si>
  <si>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</si>
  <si>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</si>
  <si>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</si>
  <si>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</si>
  <si>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</si>
  <si>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</si>
  <si>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</si>
  <si>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</si>
  <si>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</si>
  <si>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</si>
  <si>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</si>
  <si>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</si>
  <si>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</si>
  <si>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</si>
  <si>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</si>
  <si>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</si>
  <si>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</si>
  <si>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</si>
  <si>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</si>
  <si>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</si>
  <si>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</si>
  <si>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</si>
  <si>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</si>
  <si>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</si>
  <si>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</si>
  <si>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</si>
  <si>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</si>
  <si>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</si>
  <si>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</si>
  <si>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</si>
  <si>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</si>
  <si>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</si>
  <si>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</si>
  <si>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</si>
  <si>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</si>
  <si>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</si>
  <si>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</si>
  <si>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</si>
  <si>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</si>
  <si>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</si>
  <si>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</si>
  <si>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</si>
  <si>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</si>
  <si>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</si>
  <si>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</si>
  <si>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</si>
  <si>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</si>
  <si>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</si>
  <si>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</si>
  <si>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</si>
  <si>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</si>
  <si>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</si>
  <si>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</si>
  <si>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</si>
  <si>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</si>
  <si>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</si>
  <si>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</si>
  <si>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</si>
  <si>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</si>
  <si>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</si>
  <si>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</si>
  <si>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</si>
  <si>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</si>
  <si>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</si>
  <si>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</si>
  <si>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</si>
  <si>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</si>
  <si>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</si>
  <si>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</si>
  <si>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</si>
  <si>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</si>
  <si>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</si>
  <si>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</si>
  <si>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</si>
  <si>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</si>
  <si>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</si>
  <si>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</si>
  <si>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</si>
  <si>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</si>
  <si>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</si>
  <si>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</si>
  <si>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</si>
  <si>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</si>
  <si>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</si>
  <si>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</si>
  <si>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</si>
  <si>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</si>
  <si>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</si>
  <si>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</si>
  <si>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</si>
  <si>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</si>
  <si>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</si>
  <si>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</si>
  <si>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</si>
  <si>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</si>
  <si>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</si>
  <si>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</si>
  <si>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</si>
  <si>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</si>
  <si>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</si>
  <si>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</si>
  <si>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</si>
  <si>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</si>
  <si>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</si>
  <si>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</si>
  <si>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</si>
  <si>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</si>
  <si>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</si>
  <si>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</si>
  <si>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</si>
  <si>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</si>
  <si>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</si>
  <si>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</si>
  <si>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</si>
  <si>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</si>
  <si>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</si>
  <si>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</si>
  <si>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</si>
  <si>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</si>
  <si>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</si>
  <si>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</si>
  <si>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</si>
  <si>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</si>
  <si>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</si>
  <si>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</si>
  <si>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</si>
  <si>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</si>
  <si>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</si>
  <si>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</si>
  <si>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</si>
  <si>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</si>
  <si>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</si>
  <si>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</si>
  <si>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</si>
  <si>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</si>
  <si>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</si>
  <si>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</si>
  <si>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</si>
  <si>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</si>
  <si>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</si>
  <si>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</si>
  <si>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</si>
  <si>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</si>
  <si>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</si>
  <si>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</si>
  <si>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</si>
  <si>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</si>
  <si>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</si>
  <si>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</si>
  <si>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</si>
  <si>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</si>
  <si>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</si>
  <si>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</si>
  <si>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</si>
  <si>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</si>
  <si>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</si>
  <si>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</si>
  <si>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</si>
  <si>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</si>
  <si>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</si>
  <si>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</si>
  <si>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</si>
  <si>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</si>
  <si>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</si>
  <si>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</si>
  <si>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</si>
  <si>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</si>
  <si>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</si>
  <si>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</si>
  <si>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</si>
  <si>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</si>
  <si>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</si>
  <si>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</si>
  <si>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</si>
  <si>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</si>
  <si>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</si>
  <si>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</si>
  <si>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</si>
  <si>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</si>
  <si>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</si>
  <si>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</si>
  <si>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</si>
  <si>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</si>
  <si>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</si>
  <si>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</si>
  <si>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</si>
  <si>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</si>
  <si>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</si>
  <si>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</si>
  <si>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</si>
  <si>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</si>
  <si>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</si>
  <si>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</si>
  <si>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</si>
  <si>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</si>
  <si>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</si>
  <si>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</si>
  <si>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</si>
  <si>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</si>
  <si>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</si>
  <si>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</si>
  <si>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</si>
  <si>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</si>
  <si>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</si>
  <si>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</si>
  <si>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</si>
  <si>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</si>
  <si>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</si>
  <si>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</si>
  <si>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</si>
  <si>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</si>
  <si>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</si>
  <si>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</si>
  <si>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</si>
  <si>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</si>
  <si>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</si>
  <si>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</si>
  <si>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</si>
  <si>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</si>
  <si>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</si>
  <si>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</si>
  <si>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</si>
  <si>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</si>
  <si>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</si>
  <si>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</si>
  <si>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</si>
  <si>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</si>
  <si>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</si>
  <si>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</si>
  <si>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</si>
  <si>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</si>
  <si>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</si>
  <si>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</si>
  <si>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</si>
  <si>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</si>
  <si>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</si>
  <si>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</si>
  <si>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</si>
  <si>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</si>
  <si>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</si>
  <si>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</si>
  <si>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</si>
  <si>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</si>
  <si>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</si>
  <si>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</si>
  <si>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</si>
  <si>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</si>
  <si>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</si>
  <si>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</si>
  <si>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</si>
  <si>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</si>
  <si>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</si>
  <si>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</si>
  <si>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</si>
  <si>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</si>
  <si>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</si>
  <si>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</si>
  <si>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</si>
  <si>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</si>
  <si>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</si>
  <si>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</si>
  <si>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</si>
  <si>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</si>
  <si>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</si>
  <si>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</si>
  <si>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</si>
  <si>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</si>
  <si>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</si>
  <si>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</si>
  <si>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</si>
  <si>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</si>
  <si>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</si>
  <si>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</si>
  <si>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</si>
  <si>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</si>
  <si>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</si>
  <si>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</si>
  <si>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</si>
  <si>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</si>
  <si>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</si>
  <si>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</si>
  <si>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</si>
  <si>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</si>
  <si>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</si>
  <si>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</si>
  <si>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</si>
  <si>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</si>
  <si>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</si>
  <si>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</si>
  <si>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</si>
  <si>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</si>
  <si>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</si>
  <si>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</si>
  <si>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</si>
  <si>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</si>
  <si>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</si>
  <si>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</si>
  <si>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</si>
  <si>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</si>
  <si>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</si>
  <si>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</si>
  <si>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</si>
  <si>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</si>
  <si>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</si>
  <si>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</si>
  <si>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</si>
  <si>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</si>
  <si>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</si>
  <si>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</si>
  <si>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</si>
  <si>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</si>
  <si>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</si>
  <si>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</si>
  <si>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</si>
  <si>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</si>
  <si>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</si>
  <si>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</si>
  <si>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</si>
  <si>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</si>
  <si>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</si>
  <si>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</si>
  <si>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</si>
  <si>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</si>
  <si>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</si>
  <si>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</si>
  <si>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</si>
  <si>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</si>
  <si>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</si>
  <si>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</si>
  <si>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</si>
  <si>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</si>
  <si>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</si>
  <si>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</si>
  <si>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</si>
  <si>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</si>
  <si>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</si>
  <si>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</si>
  <si>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</si>
  <si>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</si>
  <si>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</si>
  <si>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</si>
  <si>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</si>
  <si>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</si>
  <si>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</si>
  <si>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</si>
  <si>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</si>
  <si>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</si>
  <si>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</si>
  <si>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</si>
  <si>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</si>
  <si>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</si>
  <si>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</si>
  <si>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</si>
  <si>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</si>
  <si>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</si>
  <si>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</si>
  <si>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</si>
  <si>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</si>
  <si>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</si>
  <si>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</si>
  <si>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</si>
  <si>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</si>
  <si>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</si>
  <si>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</si>
  <si>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</si>
  <si>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</si>
  <si>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</si>
  <si>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</si>
  <si>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</si>
  <si>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</si>
  <si>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</si>
  <si>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</si>
  <si>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</si>
  <si>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</si>
  <si>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</si>
  <si>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</si>
  <si>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</si>
  <si>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</si>
  <si>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</si>
  <si>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</si>
  <si>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</si>
  <si>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</si>
  <si>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</si>
  <si>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</si>
  <si>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</si>
  <si>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</si>
  <si>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</si>
  <si>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</si>
  <si>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</si>
  <si>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</si>
  <si>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</si>
  <si>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</si>
  <si>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</si>
  <si>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</si>
  <si>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</si>
  <si>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</si>
  <si>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</si>
  <si>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</si>
  <si>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</si>
  <si>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</si>
  <si>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</si>
  <si>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</si>
  <si>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</si>
  <si>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</si>
  <si>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</si>
  <si>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</si>
  <si>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</si>
  <si>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</si>
  <si>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</si>
  <si>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</si>
  <si>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</si>
  <si>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</si>
  <si>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</si>
  <si>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</si>
  <si>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</si>
  <si>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</si>
  <si>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</si>
  <si>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</si>
  <si>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</si>
  <si>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</si>
  <si>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</si>
  <si>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</si>
  <si>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</si>
  <si>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</si>
  <si>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</si>
  <si>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</si>
  <si>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</si>
  <si>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</si>
  <si>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</si>
  <si>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</si>
  <si>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</si>
  <si>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</si>
  <si>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</si>
  <si>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</si>
  <si>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</si>
  <si>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</si>
  <si>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</si>
  <si>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</si>
  <si>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</si>
  <si>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</si>
  <si>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</si>
  <si>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</si>
  <si>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</si>
  <si>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</si>
  <si>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</si>
  <si>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</si>
  <si>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</si>
  <si>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</si>
  <si>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</si>
  <si>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</si>
  <si>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</si>
  <si>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</si>
  <si>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</si>
  <si>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</si>
  <si>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</si>
  <si>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</si>
  <si>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</si>
  <si>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</si>
  <si>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</si>
  <si>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</si>
  <si>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</si>
  <si>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</si>
  <si>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</si>
  <si>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</si>
  <si>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</si>
  <si>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</si>
  <si>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</si>
  <si>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</si>
  <si>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</si>
  <si>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</si>
  <si>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</si>
  <si>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</si>
  <si>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</si>
  <si>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</si>
  <si>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</si>
  <si>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</si>
  <si>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</si>
  <si>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</si>
  <si>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</si>
  <si>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</si>
  <si>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</si>
  <si>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</si>
  <si>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</si>
  <si>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</si>
  <si>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</si>
  <si>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</si>
  <si>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</si>
  <si>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</si>
  <si>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</si>
  <si>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</si>
  <si>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</si>
  <si>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</si>
  <si>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</si>
  <si>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</si>
  <si>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</si>
  <si>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</si>
  <si>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</si>
  <si>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</si>
  <si>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</si>
  <si>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</si>
  <si>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</si>
  <si>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</si>
  <si>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</si>
  <si>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</si>
  <si>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</si>
  <si>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</si>
  <si>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</si>
  <si>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</si>
  <si>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</si>
  <si>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</si>
  <si>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</si>
  <si>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</si>
  <si>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</si>
  <si>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</si>
  <si>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</si>
  <si>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</si>
  <si>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</si>
  <si>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</si>
  <si>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</si>
  <si>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</si>
  <si>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</si>
  <si>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</si>
  <si>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</si>
  <si>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</si>
  <si>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</si>
  <si>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</si>
  <si>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</si>
  <si>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</si>
  <si>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</si>
  <si>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</si>
  <si>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</si>
  <si>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</si>
  <si>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</si>
  <si>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</si>
  <si>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</si>
  <si>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</si>
  <si>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</si>
  <si>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</si>
  <si>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</si>
  <si>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</si>
  <si>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</si>
  <si>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</si>
  <si>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</si>
  <si>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</si>
  <si>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</si>
  <si>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</si>
  <si>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</si>
  <si>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</si>
  <si>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</si>
  <si>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</si>
  <si>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</si>
  <si>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</si>
  <si>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</si>
  <si>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</si>
  <si>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</si>
  <si>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</si>
  <si>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</si>
  <si>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</si>
  <si>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</si>
  <si>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</si>
  <si>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</si>
  <si>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</si>
  <si>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</si>
  <si>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</si>
  <si>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</si>
  <si>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</si>
  <si>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</si>
  <si>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</si>
  <si>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</si>
  <si>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</si>
  <si>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</si>
  <si>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</si>
  <si>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</si>
  <si>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</si>
  <si>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</si>
  <si>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</si>
  <si>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</si>
  <si>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</si>
  <si>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</si>
  <si>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</si>
  <si>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</si>
  <si>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</si>
  <si>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</si>
  <si>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</si>
  <si>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</si>
  <si>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</si>
  <si>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</si>
  <si>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</si>
  <si>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</si>
  <si>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</si>
  <si>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</si>
  <si>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</si>
  <si>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</si>
  <si>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</si>
  <si>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</si>
  <si>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</si>
  <si>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</si>
  <si>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</si>
  <si>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</si>
  <si>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</si>
  <si>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</si>
  <si>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</si>
  <si>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</si>
  <si>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</si>
  <si>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</si>
  <si>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</si>
  <si>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</si>
  <si>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</si>
  <si>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</si>
  <si>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</si>
  <si>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</si>
  <si>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</si>
  <si>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</si>
  <si>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</si>
  <si>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</si>
  <si>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</si>
  <si>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</si>
  <si>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</si>
  <si>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</si>
  <si>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</si>
  <si>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</si>
  <si>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</si>
  <si>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</si>
  <si>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</si>
  <si>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</si>
  <si>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</si>
  <si>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</si>
  <si>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</si>
  <si>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</si>
  <si>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</si>
  <si>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</si>
  <si>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</si>
  <si>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</si>
  <si>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</si>
  <si>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</si>
  <si>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</si>
  <si>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</si>
  <si>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</si>
  <si>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</si>
  <si>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</si>
  <si>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</si>
  <si>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</si>
  <si>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</si>
  <si>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</si>
  <si>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</si>
  <si>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</si>
  <si>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</si>
  <si>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</si>
  <si>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</si>
  <si>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</si>
  <si>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</si>
  <si>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</si>
  <si>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</si>
  <si>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</si>
  <si>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</si>
  <si>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</si>
  <si>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</si>
  <si>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</si>
  <si>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</si>
  <si>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</si>
  <si>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</si>
  <si>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</si>
  <si>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</si>
  <si>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</si>
  <si>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</si>
  <si>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</si>
  <si>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</si>
  <si>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</si>
  <si>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</si>
  <si>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</si>
  <si>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</si>
  <si>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</si>
  <si>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</si>
  <si>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</si>
  <si>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</si>
  <si>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</si>
  <si>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</si>
  <si>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</si>
  <si>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</si>
  <si>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</si>
  <si>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</si>
  <si>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</si>
  <si>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</si>
  <si>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</si>
  <si>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</si>
  <si>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</si>
  <si>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</si>
  <si>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</si>
  <si>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</si>
  <si>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</si>
  <si>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</si>
  <si>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</si>
  <si>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</si>
  <si>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</si>
  <si>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</si>
  <si>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</si>
  <si>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</si>
  <si>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</si>
  <si>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</si>
  <si>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</si>
  <si>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</si>
  <si>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</si>
  <si>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</si>
  <si>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</si>
  <si>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</si>
  <si>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</si>
  <si>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</si>
  <si>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</si>
  <si>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</si>
  <si>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</si>
  <si>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</si>
  <si>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</si>
  <si>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</si>
  <si>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</si>
  <si>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</si>
  <si>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</si>
  <si>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</si>
  <si>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</si>
  <si>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</si>
  <si>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</si>
  <si>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</si>
  <si>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</si>
  <si>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</si>
  <si>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</si>
  <si>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</si>
  <si>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</si>
  <si>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</si>
  <si>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</si>
  <si>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</si>
  <si>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</si>
  <si>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</si>
  <si>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</si>
  <si>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</si>
  <si>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</si>
  <si>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</si>
  <si>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</si>
  <si>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</si>
  <si>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</si>
  <si>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</si>
  <si>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</si>
  <si>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</si>
  <si>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</si>
  <si>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</si>
  <si>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</si>
  <si>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</si>
  <si>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</si>
  <si>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</si>
  <si>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</si>
  <si>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</si>
  <si>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</si>
  <si>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</si>
  <si>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</si>
  <si>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</si>
  <si>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</si>
  <si>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</si>
  <si>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</si>
  <si>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</si>
  <si>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</si>
  <si>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</si>
  <si>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</si>
  <si>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</si>
  <si>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</si>
  <si>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</si>
  <si>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</si>
  <si>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</si>
  <si>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</si>
  <si>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</si>
  <si>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</si>
  <si>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</si>
  <si>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</si>
  <si>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</si>
  <si>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</si>
  <si>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</si>
  <si>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</si>
  <si>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</si>
  <si>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</si>
  <si>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</si>
  <si>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</si>
  <si>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</si>
  <si>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</si>
  <si>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</si>
  <si>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</si>
  <si>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</si>
  <si>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</si>
  <si>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</si>
  <si>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</si>
  <si>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</si>
  <si>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</si>
  <si>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</si>
  <si>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</si>
  <si>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</si>
  <si>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</si>
  <si>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</si>
  <si>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</si>
  <si>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</si>
  <si>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</si>
  <si>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</si>
  <si>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</si>
  <si>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</si>
  <si>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</si>
  <si>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</si>
  <si>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</si>
  <si>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</si>
  <si>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</si>
  <si>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</si>
  <si>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</si>
  <si>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</si>
  <si>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</si>
  <si>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</si>
  <si>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</si>
  <si>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</si>
  <si>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</si>
  <si>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</si>
  <si>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</si>
  <si>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</si>
  <si>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</si>
  <si>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</si>
  <si>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</si>
  <si>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</si>
  <si>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</si>
  <si>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</si>
  <si>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</si>
  <si>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</si>
  <si>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</si>
  <si>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</si>
  <si>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</si>
  <si>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</si>
  <si>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</si>
  <si>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</si>
  <si>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</si>
  <si>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</si>
  <si>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</si>
  <si>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</si>
  <si>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</si>
  <si>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</si>
  <si>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</si>
  <si>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</si>
  <si>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</si>
  <si>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</si>
  <si>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</si>
  <si>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</si>
  <si>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</si>
  <si>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</si>
  <si>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</si>
  <si>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</si>
  <si>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</si>
  <si>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</si>
  <si>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</si>
  <si>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</si>
  <si>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</si>
  <si>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</si>
  <si>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</si>
  <si>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</si>
  <si>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</si>
  <si>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</si>
  <si>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</si>
  <si>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</si>
  <si>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</si>
  <si>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</si>
  <si>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</si>
  <si>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</si>
  <si>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</si>
  <si>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</si>
  <si>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</si>
  <si>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</si>
  <si>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</si>
  <si>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</si>
  <si>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</si>
  <si>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</si>
  <si>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</si>
  <si>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</si>
  <si>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</si>
  <si>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</si>
  <si>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</si>
  <si>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</si>
  <si>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</si>
  <si>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</si>
  <si>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</si>
  <si>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</si>
  <si>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</si>
  <si>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</si>
  <si>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</si>
  <si>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</si>
  <si>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</si>
  <si>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</si>
  <si>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</si>
  <si>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</si>
  <si>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</si>
  <si>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</si>
  <si>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</si>
  <si>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</si>
  <si>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</si>
  <si>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</si>
  <si>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</si>
  <si>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</si>
  <si>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</si>
  <si>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</si>
  <si>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</si>
  <si>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</si>
  <si>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</si>
  <si>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</si>
  <si>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</si>
  <si>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</si>
  <si>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</si>
  <si>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</si>
  <si>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</si>
  <si>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</si>
  <si>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</si>
  <si>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</si>
  <si>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</si>
  <si>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</si>
  <si>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</si>
  <si>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</si>
  <si>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</si>
  <si>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</si>
  <si>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</si>
  <si>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</si>
  <si>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</si>
  <si>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</si>
  <si>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</si>
  <si>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</si>
  <si>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</si>
  <si>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</si>
  <si>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</si>
  <si>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</si>
  <si>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</si>
  <si>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</si>
  <si>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</si>
  <si>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</si>
  <si>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</si>
  <si>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</si>
  <si>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</si>
  <si>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</si>
  <si>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</si>
  <si>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</si>
  <si>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</si>
  <si>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</si>
  <si>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</si>
  <si>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</si>
  <si>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</si>
  <si>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</si>
  <si>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</si>
  <si>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</si>
  <si>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</si>
  <si>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</si>
  <si>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</si>
  <si>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</si>
  <si>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</si>
  <si>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</si>
  <si>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</si>
  <si>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</si>
  <si>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</si>
  <si>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</si>
  <si>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</si>
  <si>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</si>
  <si>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</si>
  <si>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</si>
  <si>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</si>
  <si>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</si>
  <si>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</si>
  <si>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</si>
  <si>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</si>
  <si>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</si>
  <si>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</si>
  <si>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</si>
  <si>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</si>
  <si>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</si>
  <si>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</si>
  <si>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</si>
  <si>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</si>
  <si>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</si>
  <si>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</si>
  <si>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</si>
  <si>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</si>
  <si>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</si>
  <si>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</si>
  <si>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</si>
  <si>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</si>
  <si>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</si>
  <si>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</si>
  <si>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</si>
  <si>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</si>
  <si>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</si>
  <si>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</si>
  <si>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</si>
  <si>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</si>
  <si>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</si>
  <si>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</si>
  <si>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</si>
  <si>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</si>
  <si>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</si>
  <si>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</si>
  <si>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</si>
  <si>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</si>
  <si>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</si>
  <si>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</si>
  <si>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</si>
  <si>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</si>
  <si>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</si>
  <si>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</si>
  <si>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</si>
  <si>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</si>
  <si>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</si>
  <si>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</si>
  <si>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</si>
  <si>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</si>
  <si>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</si>
  <si>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</si>
  <si>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</si>
  <si>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</si>
  <si>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</si>
  <si>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</si>
  <si>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</si>
  <si>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</si>
  <si>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</si>
  <si>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</si>
  <si>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</si>
  <si>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</si>
  <si>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</si>
  <si>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</si>
  <si>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</si>
  <si>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</si>
  <si>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</si>
  <si>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</si>
  <si>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</si>
  <si>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</si>
  <si>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</si>
  <si>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</si>
  <si>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</si>
  <si>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</si>
  <si>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</si>
  <si>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</si>
  <si>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</si>
  <si>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</si>
  <si>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</si>
  <si>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</si>
  <si>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</si>
  <si>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</si>
  <si>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</si>
  <si>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</si>
  <si>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</si>
  <si>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</si>
  <si>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</si>
  <si>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</si>
  <si>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</si>
  <si>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</si>
  <si>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</si>
  <si>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</si>
  <si>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</si>
  <si>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</si>
  <si>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</si>
  <si>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</si>
  <si>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</si>
  <si>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</si>
  <si>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</si>
  <si>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</si>
  <si>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</si>
  <si>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</si>
  <si>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</si>
  <si>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</si>
  <si>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</si>
  <si>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</si>
  <si>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</si>
  <si>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</si>
  <si>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</si>
  <si>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</si>
  <si>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</si>
  <si>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</si>
  <si>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</si>
  <si>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</si>
  <si>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</si>
  <si>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</si>
  <si>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</si>
  <si>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</si>
  <si>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</si>
  <si>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</si>
  <si>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</si>
  <si>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</si>
  <si>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</si>
  <si>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</si>
  <si>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</si>
  <si>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</si>
  <si>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</si>
  <si>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</si>
  <si>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</si>
  <si>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</si>
  <si>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</si>
  <si>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</si>
  <si>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</si>
  <si>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</si>
  <si>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</si>
  <si>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</si>
  <si>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</si>
  <si>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</si>
  <si>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</si>
  <si>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</si>
  <si>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</si>
  <si>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</si>
  <si>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</si>
  <si>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</si>
  <si>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</si>
  <si>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</si>
  <si>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</si>
  <si>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</si>
  <si>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</si>
  <si>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</si>
  <si>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</si>
  <si>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</si>
  <si>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</si>
  <si>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</si>
  <si>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</si>
  <si>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</si>
  <si>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</si>
  <si>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</si>
  <si>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</si>
  <si>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</si>
  <si>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</si>
  <si>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</si>
  <si>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</si>
  <si>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</si>
  <si>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</si>
  <si>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</si>
  <si>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</si>
  <si>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</si>
  <si>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</si>
  <si>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</si>
  <si>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</si>
  <si>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</si>
  <si>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</si>
  <si>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</si>
  <si>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</si>
  <si>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</si>
  <si>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</si>
  <si>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</si>
  <si>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</si>
  <si>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</si>
  <si>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</si>
  <si>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</si>
  <si>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</si>
  <si>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</si>
  <si>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</si>
  <si>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</si>
  <si>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</si>
  <si>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</si>
  <si>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</si>
  <si>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</si>
  <si>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</si>
  <si>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</si>
  <si>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</si>
  <si>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</si>
  <si>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</si>
  <si>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</si>
  <si>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</si>
  <si>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</si>
  <si>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</si>
  <si>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</si>
  <si>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</si>
  <si>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</si>
  <si>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</si>
  <si>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</si>
  <si>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</si>
  <si>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</si>
  <si>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</si>
  <si>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</si>
  <si>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</si>
  <si>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</si>
  <si>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</si>
  <si>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</si>
  <si>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</si>
  <si>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</si>
  <si>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</si>
  <si>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</si>
  <si>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</si>
  <si>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</si>
  <si>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</si>
  <si>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</si>
  <si>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</si>
  <si>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</si>
  <si>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</si>
  <si>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</si>
  <si>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</si>
  <si>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</si>
  <si>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</si>
  <si>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</si>
  <si>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</si>
  <si>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</si>
  <si>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</si>
  <si>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</si>
  <si>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</si>
  <si>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</si>
  <si>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</si>
  <si>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</si>
  <si>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</si>
  <si>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</si>
  <si>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</si>
  <si>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</si>
  <si>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</si>
  <si>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</si>
  <si>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</si>
  <si>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</si>
  <si>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</si>
  <si>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</si>
  <si>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</si>
  <si>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</si>
  <si>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</si>
  <si>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</si>
  <si>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</si>
  <si>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</si>
  <si>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</si>
  <si>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</si>
  <si>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</si>
  <si>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</si>
  <si>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</si>
  <si>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</si>
  <si>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</si>
  <si>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</si>
  <si>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</si>
  <si>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</si>
  <si>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</si>
  <si>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</si>
  <si>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</si>
  <si>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</si>
  <si>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</si>
  <si>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</si>
  <si>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</si>
  <si>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</si>
  <si>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</si>
  <si>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</si>
  <si>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</si>
  <si>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</si>
  <si>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</si>
  <si>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</si>
  <si>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</si>
  <si>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</si>
  <si>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</si>
  <si>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</si>
  <si>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</si>
  <si>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</si>
  <si>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</si>
  <si>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</si>
  <si>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</si>
  <si>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</si>
  <si>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</si>
  <si>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</si>
  <si>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</si>
  <si>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</si>
  <si>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</si>
  <si>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</si>
  <si>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</si>
  <si>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</si>
  <si>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</si>
  <si>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</si>
  <si>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</si>
  <si>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</si>
  <si>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</si>
  <si>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</si>
  <si>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</si>
  <si>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</si>
  <si>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</si>
  <si>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</si>
  <si>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</si>
  <si>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</si>
  <si>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</si>
  <si>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</si>
  <si>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</si>
  <si>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</si>
  <si>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</si>
  <si>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</si>
  <si>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</si>
  <si>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</si>
  <si>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</si>
  <si>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</si>
  <si>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</si>
  <si>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</si>
  <si>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</si>
  <si>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</si>
  <si>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</si>
  <si>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</si>
  <si>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</si>
  <si>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</si>
  <si>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</si>
  <si>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</si>
  <si>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</si>
  <si>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</si>
  <si>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</si>
  <si>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</si>
  <si>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</si>
  <si>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</si>
  <si>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</si>
  <si>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</si>
  <si>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</si>
  <si>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</si>
  <si>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</si>
  <si>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</si>
  <si>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</si>
  <si>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</si>
  <si>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</si>
  <si>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</si>
  <si>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</si>
  <si>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</si>
  <si>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</si>
  <si>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</si>
  <si>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</si>
  <si>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</si>
  <si>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</si>
  <si>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</si>
  <si>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</si>
  <si>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</si>
  <si>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</si>
  <si>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</si>
  <si>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</si>
  <si>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</si>
  <si>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</si>
  <si>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</si>
  <si>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</si>
  <si>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</si>
  <si>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</si>
  <si>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</si>
  <si>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</si>
  <si>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</si>
  <si>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</si>
  <si>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</si>
  <si>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</si>
  <si>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</si>
  <si>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</si>
  <si>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</si>
  <si>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</si>
  <si>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</si>
  <si>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</si>
  <si>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</si>
  <si>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</si>
  <si>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</si>
  <si>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</si>
  <si>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</si>
  <si>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</si>
  <si>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</si>
  <si>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</si>
  <si>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</si>
  <si>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</si>
  <si>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</si>
  <si>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</si>
  <si>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</si>
  <si>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</si>
  <si>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</si>
  <si>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</si>
  <si>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</si>
  <si>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</si>
  <si>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</si>
  <si>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</si>
  <si>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</si>
  <si>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</si>
  <si>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</si>
  <si>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</si>
  <si>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</si>
  <si>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</si>
  <si>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</si>
  <si>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</si>
  <si>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</si>
  <si>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</si>
  <si>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</si>
  <si>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</si>
  <si>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</si>
  <si>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</si>
  <si>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</si>
  <si>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</si>
  <si>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</si>
  <si>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</si>
  <si>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</si>
  <si>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</si>
  <si>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</si>
  <si>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</si>
  <si>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</si>
  <si>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</si>
  <si>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</si>
  <si>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</si>
  <si>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</si>
  <si>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</si>
  <si>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</si>
  <si>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</si>
  <si>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</si>
  <si>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</si>
  <si>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</si>
  <si>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</si>
  <si>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</si>
  <si>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</si>
  <si>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</si>
  <si>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</si>
  <si>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</si>
  <si>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</si>
  <si>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</si>
  <si>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</si>
  <si>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</si>
  <si>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</si>
  <si>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</si>
  <si>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</si>
  <si>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</si>
  <si>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</si>
  <si>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</si>
  <si>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</si>
  <si>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</si>
  <si>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</si>
  <si>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</si>
  <si>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</si>
  <si>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</si>
  <si>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</si>
  <si>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</si>
  <si>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</si>
  <si>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</si>
  <si>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</si>
  <si>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</si>
  <si>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</si>
  <si>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</si>
  <si>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</si>
  <si>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</si>
  <si>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</si>
  <si>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</si>
  <si>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</si>
  <si>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</si>
  <si>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</si>
  <si>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</si>
  <si>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</si>
  <si>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</si>
  <si>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</si>
  <si>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</si>
  <si>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</si>
  <si>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</si>
  <si>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</si>
  <si>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</si>
  <si>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</si>
  <si>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</si>
  <si>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</si>
  <si>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</si>
  <si>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</si>
  <si>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</si>
  <si>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</si>
  <si>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</si>
  <si>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</si>
  <si>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</si>
  <si>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</si>
  <si>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</si>
  <si>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</si>
  <si>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</si>
  <si>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</si>
  <si>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</si>
  <si>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</si>
  <si>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</si>
  <si>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</si>
  <si>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</si>
  <si>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</si>
  <si>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</si>
  <si>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</si>
  <si>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</si>
  <si>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</si>
  <si>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</si>
  <si>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</si>
  <si>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</si>
  <si>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</si>
  <si>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</si>
  <si>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</si>
  <si>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</si>
  <si>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</si>
  <si>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</si>
  <si>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</si>
  <si>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</si>
  <si>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</si>
  <si>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</si>
  <si>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</si>
  <si>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</si>
  <si>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</si>
  <si>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</si>
  <si>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</si>
  <si>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</si>
  <si>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</si>
  <si>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</si>
  <si>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</si>
  <si>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</si>
  <si>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</si>
  <si>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</si>
  <si>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</si>
  <si>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</si>
  <si>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</si>
  <si>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</si>
  <si>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</si>
  <si>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</si>
  <si>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</si>
  <si>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</si>
  <si>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</si>
  <si>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</si>
  <si>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</si>
  <si>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</si>
  <si>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</si>
  <si>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</si>
  <si>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</si>
  <si>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</si>
  <si>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</si>
  <si>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</si>
  <si>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</si>
  <si>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</si>
  <si>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</si>
  <si>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</si>
  <si>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</si>
  <si>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</si>
  <si>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</si>
  <si>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</si>
  <si>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</si>
  <si>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</si>
  <si>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</si>
  <si>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</si>
  <si>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</si>
  <si>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</si>
  <si>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</si>
  <si>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</si>
  <si>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</si>
  <si>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</si>
  <si>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</si>
  <si>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</si>
  <si>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</si>
  <si>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</si>
  <si>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</si>
  <si>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</si>
  <si>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</si>
  <si>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</si>
  <si>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</si>
  <si>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</si>
  <si>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</si>
  <si>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</si>
  <si>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</si>
  <si>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</si>
  <si>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</si>
  <si>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</si>
  <si>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</si>
  <si>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</si>
  <si>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</si>
  <si>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</si>
  <si>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</si>
  <si>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</si>
  <si>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</si>
  <si>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</si>
  <si>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</si>
  <si>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</si>
  <si>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</si>
  <si>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</si>
  <si>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</si>
  <si>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</si>
  <si>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</si>
  <si>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</si>
  <si>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</si>
  <si>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</si>
  <si>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</si>
  <si>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</si>
  <si>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</si>
  <si>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</si>
  <si>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</si>
  <si>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</si>
  <si>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</si>
  <si>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</si>
  <si>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</si>
  <si>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</si>
  <si>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</si>
  <si>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</si>
  <si>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</si>
  <si>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</si>
  <si>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</si>
  <si>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</si>
  <si>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</si>
  <si>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</si>
  <si>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</si>
  <si>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</si>
  <si>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</si>
  <si>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</si>
  <si>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</si>
  <si>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</si>
  <si>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</si>
  <si>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</si>
  <si>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</si>
  <si>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</si>
  <si>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</si>
  <si>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</si>
  <si>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</si>
  <si>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</si>
  <si>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</si>
  <si>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</si>
  <si>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</si>
  <si>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</si>
  <si>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</si>
  <si>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</si>
  <si>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</si>
  <si>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</si>
  <si>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</si>
  <si>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</si>
  <si>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</si>
  <si>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</si>
  <si>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</si>
  <si>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</si>
  <si>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</si>
  <si>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</si>
  <si>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</si>
  <si>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</si>
  <si>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</si>
  <si>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</si>
  <si>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</si>
  <si>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</si>
  <si>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</si>
  <si>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</si>
  <si>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</si>
  <si>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</si>
  <si>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</si>
  <si>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</si>
  <si>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</si>
  <si>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</si>
  <si>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</si>
  <si>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</si>
  <si>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</si>
  <si>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</si>
  <si>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</si>
  <si>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</si>
  <si>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</si>
  <si>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</si>
  <si>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</si>
  <si>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</si>
  <si>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</si>
  <si>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</si>
  <si>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</si>
  <si>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</si>
  <si>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</si>
  <si>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</si>
  <si>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</si>
  <si>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</si>
  <si>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</si>
  <si>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</si>
  <si>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</si>
  <si>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</si>
  <si>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</si>
  <si>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</si>
  <si>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</si>
  <si>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</si>
  <si>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</si>
  <si>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</si>
  <si>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</si>
  <si>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</si>
  <si>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</si>
  <si>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</si>
  <si>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</si>
  <si>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</si>
  <si>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</si>
  <si>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</si>
  <si>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</si>
  <si>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</si>
  <si>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</si>
  <si>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</si>
  <si>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</si>
  <si>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</si>
  <si>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</si>
  <si>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</si>
  <si>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</si>
  <si>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</si>
  <si>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</si>
  <si>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</si>
  <si>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</si>
  <si>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</si>
  <si>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</si>
  <si>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</si>
  <si>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</si>
  <si>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</si>
  <si>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</si>
  <si>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</si>
  <si>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</si>
  <si>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</si>
  <si>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</si>
  <si>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</si>
  <si>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</si>
  <si>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</si>
  <si>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</si>
  <si>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</si>
  <si>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</si>
  <si>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</si>
  <si>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</si>
  <si>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</si>
  <si>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</si>
  <si>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</si>
  <si>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</si>
  <si>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</si>
  <si>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</si>
  <si>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</si>
  <si>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</si>
  <si>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</si>
  <si>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</si>
  <si>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</si>
  <si>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</si>
  <si>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</si>
  <si>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</si>
  <si>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</si>
  <si>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</si>
  <si>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</si>
  <si>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</si>
  <si>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</si>
  <si>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</si>
  <si>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</si>
  <si>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</si>
  <si>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</si>
  <si>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</si>
  <si>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</si>
  <si>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</si>
  <si>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</si>
  <si>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</si>
  <si>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</si>
  <si>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</si>
  <si>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</si>
  <si>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</si>
  <si>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</si>
  <si>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</si>
  <si>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</si>
  <si>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</si>
  <si>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</si>
  <si>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</si>
  <si>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</si>
  <si>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</si>
  <si>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</si>
  <si>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</si>
  <si>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</si>
  <si>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</si>
  <si>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</si>
  <si>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</si>
  <si>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</si>
  <si>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</si>
  <si>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</si>
  <si>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</si>
  <si>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</si>
  <si>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</si>
  <si>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</si>
  <si>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</si>
  <si>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</si>
  <si>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</si>
  <si>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</si>
  <si>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</si>
  <si>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</si>
  <si>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</si>
  <si>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</si>
  <si>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</si>
  <si>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</si>
  <si>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</si>
  <si>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</si>
  <si>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</si>
  <si>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</si>
  <si>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</si>
  <si>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</si>
  <si>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</si>
  <si>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</si>
  <si>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</si>
  <si>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</si>
  <si>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</si>
  <si>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</si>
  <si>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</si>
  <si>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</si>
  <si>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</si>
  <si>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</si>
  <si>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</si>
  <si>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</si>
  <si>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</si>
  <si>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</si>
  <si>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</si>
  <si>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</si>
  <si>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</si>
  <si>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</si>
  <si>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</si>
  <si>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</si>
  <si>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</si>
  <si>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</si>
  <si>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</si>
  <si>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</si>
  <si>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</si>
  <si>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</si>
  <si>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</si>
  <si>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</si>
  <si>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</si>
  <si>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</si>
  <si>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</si>
  <si>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</si>
  <si>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</si>
  <si>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</si>
  <si>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</si>
  <si>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</si>
  <si>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</si>
  <si>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</si>
  <si>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</si>
  <si>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</si>
  <si>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</si>
  <si>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</si>
  <si>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</si>
  <si>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</si>
  <si>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</si>
  <si>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</si>
  <si>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</si>
  <si>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</si>
  <si>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</si>
  <si>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</si>
  <si>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</si>
  <si>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</si>
  <si>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</si>
  <si>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</si>
  <si>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</si>
  <si>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</si>
  <si>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</si>
  <si>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</si>
  <si>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</si>
  <si>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</si>
  <si>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</si>
  <si>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</si>
  <si>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</si>
  <si>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</si>
  <si>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</si>
  <si>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</si>
  <si>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</si>
  <si>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</si>
  <si>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</si>
  <si>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</si>
  <si>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</si>
  <si>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</si>
  <si>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</si>
  <si>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</si>
  <si>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</si>
  <si>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</si>
  <si>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</si>
  <si>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</si>
  <si>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</si>
  <si>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</si>
  <si>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</si>
  <si>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</si>
  <si>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</si>
  <si>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</si>
  <si>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</si>
  <si>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</si>
  <si>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</si>
  <si>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</si>
  <si>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</si>
  <si>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</si>
  <si>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</si>
  <si>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</si>
  <si>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</si>
  <si>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</si>
  <si>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</si>
  <si>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</si>
  <si>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</si>
  <si>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</si>
  <si>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</si>
  <si>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</si>
  <si>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</si>
  <si>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</si>
  <si>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</si>
  <si>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</si>
  <si>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</si>
  <si>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</si>
  <si>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</si>
  <si>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</si>
  <si>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</si>
  <si>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</si>
  <si>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</si>
  <si>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</si>
  <si>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</si>
  <si>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</si>
  <si>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</si>
  <si>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</si>
  <si>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</si>
  <si>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</si>
  <si>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</si>
  <si>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</si>
  <si>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</si>
  <si>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</si>
  <si>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</si>
  <si>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</si>
  <si>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</si>
  <si>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</si>
  <si>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</si>
  <si>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</si>
  <si>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</si>
  <si>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</si>
  <si>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</si>
  <si>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</si>
  <si>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</si>
  <si>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</si>
  <si>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</si>
  <si>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</si>
  <si>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</si>
  <si>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</si>
  <si>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</si>
  <si>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</si>
  <si>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</si>
  <si>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</si>
  <si>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</si>
  <si>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</si>
  <si>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</si>
  <si>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</si>
  <si>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</si>
  <si>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</si>
  <si>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</si>
  <si>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</si>
  <si>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</si>
  <si>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</si>
  <si>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</si>
  <si>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</si>
  <si>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</si>
  <si>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</si>
  <si>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</si>
  <si>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</si>
  <si>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</si>
  <si>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</si>
  <si>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</si>
  <si>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</si>
  <si>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</si>
  <si>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</si>
  <si>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</si>
  <si>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</si>
  <si>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</si>
  <si>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</si>
  <si>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</si>
  <si>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</si>
  <si>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</si>
  <si>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</si>
  <si>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</si>
  <si>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</si>
  <si>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</si>
  <si>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</si>
  <si>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</si>
  <si>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</si>
  <si>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</si>
  <si>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</si>
  <si>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</si>
  <si>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</si>
  <si>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</si>
  <si>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</si>
  <si>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</si>
  <si>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</si>
  <si>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</si>
  <si>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</si>
  <si>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</si>
  <si>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</si>
  <si>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</si>
  <si>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</si>
  <si>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</si>
  <si>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</si>
  <si>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</si>
  <si>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</si>
  <si>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</si>
  <si>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</si>
  <si>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</si>
  <si>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</si>
  <si>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</si>
  <si>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</si>
  <si>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</si>
  <si>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</si>
  <si>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</si>
  <si>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</si>
  <si>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</si>
  <si>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</si>
  <si>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</si>
  <si>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</si>
  <si>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</si>
  <si>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</si>
  <si>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</si>
  <si>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</si>
  <si>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</si>
  <si>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</si>
  <si>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</si>
  <si>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</si>
  <si>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</si>
  <si>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</si>
  <si>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</si>
  <si>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</si>
  <si>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</si>
  <si>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</si>
  <si>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</si>
  <si>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</si>
  <si>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</si>
  <si>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</si>
  <si>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</si>
  <si>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</si>
  <si>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</si>
  <si>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</si>
  <si>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</si>
  <si>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</si>
  <si>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</si>
  <si>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</si>
  <si>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</si>
  <si>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</si>
  <si>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</si>
  <si>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</si>
  <si>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</si>
  <si>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</si>
  <si>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</si>
  <si>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</si>
  <si>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</si>
  <si>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</si>
  <si>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</si>
  <si>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</si>
  <si>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</si>
  <si>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</si>
  <si>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</si>
  <si>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</si>
  <si>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</si>
  <si>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</si>
  <si>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</si>
  <si>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</si>
  <si>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</si>
  <si>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</si>
  <si>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</si>
  <si>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</si>
  <si>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</si>
  <si>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</si>
  <si>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</si>
  <si>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</si>
  <si>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</si>
  <si>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</si>
  <si>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</si>
  <si>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</si>
  <si>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</si>
  <si>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</si>
  <si>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</si>
  <si>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</si>
  <si>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</si>
  <si>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</si>
  <si>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</si>
  <si>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</si>
  <si>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</si>
  <si>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</si>
  <si>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</si>
  <si>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</si>
  <si>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</si>
  <si>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</si>
  <si>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</si>
  <si>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</si>
  <si>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</si>
  <si>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</si>
  <si>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</si>
  <si>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</si>
  <si>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</si>
  <si>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</si>
  <si>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</si>
  <si>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</si>
  <si>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</si>
  <si>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</si>
  <si>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</si>
  <si>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</si>
  <si>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</si>
  <si>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</si>
  <si>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</si>
  <si>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</si>
  <si>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</si>
  <si>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</si>
  <si>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</si>
  <si>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</si>
  <si>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</si>
  <si>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</si>
  <si>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</si>
  <si>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</si>
  <si>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</si>
  <si>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</si>
  <si>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</si>
  <si>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</si>
  <si>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</si>
  <si>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</si>
  <si>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</si>
  <si>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</si>
  <si>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</si>
  <si>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</si>
  <si>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</si>
  <si>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</si>
  <si>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</si>
  <si>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</si>
  <si>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</si>
  <si>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</si>
  <si>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</si>
  <si>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</si>
  <si>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</si>
  <si>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</si>
  <si>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</si>
  <si>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</si>
  <si>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</si>
  <si>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</si>
  <si>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</si>
  <si>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</si>
  <si>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</si>
  <si>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</si>
  <si>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</si>
  <si>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</si>
  <si>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</si>
  <si>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</si>
  <si>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</si>
  <si>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</si>
  <si>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</si>
  <si>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</si>
  <si>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</si>
  <si>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</si>
  <si>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</si>
  <si>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</si>
  <si>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</si>
  <si>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</si>
  <si>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</si>
  <si>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</si>
  <si>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</si>
  <si>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</si>
  <si>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</si>
  <si>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</si>
  <si>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</si>
  <si>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</si>
  <si>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</si>
  <si>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</si>
  <si>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</si>
  <si>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</si>
  <si>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</si>
  <si>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</si>
  <si>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</si>
  <si>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</si>
  <si>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</si>
  <si>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</si>
  <si>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</si>
  <si>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</si>
  <si>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</si>
  <si>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</si>
  <si>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</si>
  <si>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</si>
  <si>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</si>
  <si>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</si>
  <si>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</si>
  <si>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</si>
  <si>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</si>
  <si>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</si>
  <si>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</si>
  <si>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</si>
  <si>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</si>
  <si>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</si>
  <si>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60 Min</t>
  </si>
  <si>
    <t>NO PCM</t>
  </si>
  <si>
    <t>Site has access issue and owner not available, he will come after maghrib</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</si>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</sst>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7" totalsRowShown="0" headerRowDxfId="48" dataDxfId="47" headerRowBorderDxfId="45" tableBorderDxfId="46" totalsRowBorderDxfId="44">
  <autoFilter ref="A1:L3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322.78201747684943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45985.730443171298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45985.730443171298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45985.730443171298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45985.730443171298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45985.730443402776</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45985.730443402776</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45985.730443402776</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45985.730443402776</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45985.730443402776</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45985.730443402776</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45985.730443402776</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45985.730443402776</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45985.730443402776</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45985.730443402776</v>
      </c>
      <c r="H16" s="137"/>
      <c r="I16" s="135" t="str">
        <f>IFERROR(VLOOKUP(D16,DB!A:F,6,0),"")</f>
        <v/>
      </c>
      <c r="J16" s="135" t="str">
        <f>IFERROR(VLOOKUP(D16,DB!A:G,7,0),"")</f>
        <v/>
      </c>
      <c r="K16" s="139"/>
      <c r="L16" s="140" t="str">
        <f>IFERROR(VLOOKUP(D16,DB!A:I,9,0),"")</f>
        <v/>
      </c>
    </row>
    <row r="17" spans="1:12" ht="15" customHeight="1">
      <c r="A17" s="141"/>
      <c r="B17" s="128" t="str">
        <f>IFERROR(VLOOKUP(D17,DB!A:K,11,0),"")</f>
        <v/>
      </c>
      <c r="C17" s="128"/>
      <c r="D17" s="142"/>
      <c r="E17" s="129"/>
      <c r="F17" s="130"/>
      <c r="G17" s="131">
        <f ca="1">IFERROR(NOW()-F17,"-")</f>
        <v>45985.730443402776</v>
      </c>
      <c r="H17" s="130"/>
      <c r="I17" s="128" t="str">
        <f>IFERROR(VLOOKUP(D17,DB!A:F,6,0),"")</f>
        <v/>
      </c>
      <c r="J17" s="128" t="str">
        <f>IFERROR(VLOOKUP(D17,DB!A:G,7,0),"")</f>
        <v/>
      </c>
      <c r="K17" s="132"/>
      <c r="L17" s="133" t="str">
        <f>IFERROR(VLOOKUP(D17,DB!A:I,9,0),"")</f>
        <v/>
      </c>
    </row>
  </sheetData>
  <customSheetViews>
    <customSheetView guid="{F6042A99-DD27-4453-835D-0834D95730CC}" filter="1" showAutoFilter="1">
      <pageMargins left="0" right="0" top="0" bottom="0" header="0" footer="0"/>
      <autoFilter ref="B1:M1" xr:uid="{7353DA12-FA88-40A0-8DE6-F0DF8E7AC725}"/>
    </customSheetView>
  </customSheetViews>
  <dataValidations count="2">
    <dataValidation allowBlank="1" showInputMessage="1" showErrorMessage="1" sqref="E1" xr:uid="{5DBA255D-CDD9-49FB-AD3C-AF70AB4EE696}"/>
    <dataValidation type="list" allowBlank="1" showInputMessage="1" showErrorMessage="1" sqref="E2:E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tabSelected="1" workbookViewId="0">
      <pane ySplit="1" topLeftCell="A2" activePane="bottomLeft" state="frozen"/>
      <selection pane="bottomLeft" activeCell="F12" sqref="F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160.7306054398141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1.3430244212941034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45985.730443402776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45985.730443402776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45985.730443402776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45985.730443402776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45985.730443402776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45985.730443402776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R2</v>
      </c>
      <c r="C11" s="18"/>
      <c r="D11" s="18" t="s">
        <v>105</v>
      </c>
      <c r="E11" s="102"/>
      <c r="F11" s="103"/>
      <c r="G11" s="104">
        <f ca="1">IFERROR(NOW()-F11,"-")</f>
        <v>45985.730443402776</v>
      </c>
      <c r="H11" s="103"/>
      <c r="I11" s="18" t="str">
        <f>IFERROR(VLOOKUP(D11,DB!A:F,6,0),"")</f>
        <v>SCECO</v>
      </c>
      <c r="J11" s="18" t="str">
        <f>IFERROR(VLOOKUP(D11,DB!A:G,7,0),"")</f>
        <v>Weak</v>
      </c>
      <c r="K11" s="19"/>
      <c r="L11" s="18" t="str">
        <f>IFERROR(VLOOKUP(D11,DB!A:I,9,0),"")</f>
        <v>Zain</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45985.730443402776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45985.730443402776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45985.730443402776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45985.730443402776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45985.730443402776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45985.730443402776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45985.730443402776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45985.730443402776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45985.730443402776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45985.730443402776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45985.730443402776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45985.730443402776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45985.730443402776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45985.730443402776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45985.730443402776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45985.730443402776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45985.730443402776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45985.730443402776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45985.730443402776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45985.730443402776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45985.730443402776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45985.730443402776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45985.730443402776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45985.730443402776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45985.730443402776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45985.730443402776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45985.730443402776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45985.730443402776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45985.730443402776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45985.730443402776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45985.730443402776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45985.730443402776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45985.730443402776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45985.730443402776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45985.730443402776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45985.730443402776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45985.730443402776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45985.730443402776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45985.730443402776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45985.730443402776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45985.730443402776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45985.730443402776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45985.730443402776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45985.730443402776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45985.730443402776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45985.730443402776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45985.730443402776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45985.730443402776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45985.730443402776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45985.730443402776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45985.730443402776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45985.730443402776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45985.730443402776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45985.730443402776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45985.730443402776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45985.730443402776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45985.730443402776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45985.730443402776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45985.730443402776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45985.730443402776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45985.730443402776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45985.730443402776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45985.730443402776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45985.730443402776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45985.730443402776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45985.730443402776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45985.730443402776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45985.730443402776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45985.730443402776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45985.730443402776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45985.730443402776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45985.730443402776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45985.730443402776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45985.730443402776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45985.730443402776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45985.730443402776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45985.730443402776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45985.730443402776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45985.730443402776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45985.730443402776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45985.730443402776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45985.730443402776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45985.730443402776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45985.730443402776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45985.730443402776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45985.730443402776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45985.730443402776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45985.730443402776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45985.730443402776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45985.730443402776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45985.730443402776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45985.730443402776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45985.730443402776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45985.730443402776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45985.730443402776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45985.730443402776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45985.730443402776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45985.730443402776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45985.730443402776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45985.730443402776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45985.730443402776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45985.730443402776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45985.730443402776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45985.730443402776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45985.730443402776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45985.730443402776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45985.730443402776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45985.730443402776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45985.730443402776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45985.730443402776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45985.730443402776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45985.730443402776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45985.730443402776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45985.730443402776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45985.730443402776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45985.730443402776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45985.730443402776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45985.730443402776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45985.730443402776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45985.730443402776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45985.730443402776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45985.730443402776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45985.730443402776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45985.730443402776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45985.730443402776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45985.730443402776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45985.730443402776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45985.730443402776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45985.730443402776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45985.730443402776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45985.730443402776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45985.730443402776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45985.730443402776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45985.730443402776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45985.730443402776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45985.730443402776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45985.730443402776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45985.730443402776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45985.730443402776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45985.730443402776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45985.730443402776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45985.730443402776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45985.730443402776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45985.730443402776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45985.730443402776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45985.730443402776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45985.730443402776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45985.730443402776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45985.730443402776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45985.730443402776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45985.730443402776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45985.730443402776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45985.730443402776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45985.730443402776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45985.730443402776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45985.730443402776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45985.730443402776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45985.730443402776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45985.730443402776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45985.730443402776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45985.730443402776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45985.730443402776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45985.730443402776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45985.730443402776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45985.730443402776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45985.730443402776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45985.730443402776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45985.730443402776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45985.730443402776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45985.730443402776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45985.730443402776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45985.730443402776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45985.730443402776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45985.730443402776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45985.730443402776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45985.730443402776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45985.730443402776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45985.730443402776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45985.730443402776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45985.730443402776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45985.730443402776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45985.730443402776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45985.730443402776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45985.730443402776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45985.730443402776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45985.730443402776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45985.730443402776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45985.730443402776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45985.730443402776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45985.730443402776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45985.730443402776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45985.730443402776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45985.730443402776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45985.730443402776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45985.730443402776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45985.730443402776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45985.730443402776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45985.730443402776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45985.730443402776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45985.730443402776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45985.730443402776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45985.730443402776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45985.730443402776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45985.730443402776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45985.730443402776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45985.730443402776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45985.730443402776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45985.730443402776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45985.730443402776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45985.730443402776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45985.730443402776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45985.730443402776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45985.730443402776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45985.730443402776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45985.730443402776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45985.730443402776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45985.730443402776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45985.730443402776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45985.730443402776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45985.730443402776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45985.730443402776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45985.730443402776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45985.730443402776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45985.730443402776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45985.730443402776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45985.730443402776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45985.730443402776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45985.730443402776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45985.730443402776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45985.730443402776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45985.730443402776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45985.730443402776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45985.730443402776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45985.730443402776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45985.730443402776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45985.730443402776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45985.730443402776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45985.730443402776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45985.730443402776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45985.730443402776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45985.730443402776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45985.730443402776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45985.730443402776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45985.730443402776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45985.730443402776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45985.730443402776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45985.730443402776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45985.730443402776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45985.730443402776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45985.730443402776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45985.730443402776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45985.730443402776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45985.730443402776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45985.730443402776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45985.730443402776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45985.730443402776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45985.730443402776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45985.730443402776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45985.730443402776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45985.730443402776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45985.730443402776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45985.730443402776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45985.730443402776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45985.730443402776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45985.730443402776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45985.730443402776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45985.730443402776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45985.730443402776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45985.730443402776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45985.730443402776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45985.730443402776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45985.730443402776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45985.730443402776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45985.730443402776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45985.730443402776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45985.730443402776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45985.730443402776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45985.730443402776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45985.730443402776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45985.730443402776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45985.730443402776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45985.730443402776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45985.730443402776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45985.730443402776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45985.730443402776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45985.730443402776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45985.730443402776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45985.730443402776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45985.730443402776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45985.730443402776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45985.730443402776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45985.730443402776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45985.730443402776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45985.730443402776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45985.730443402776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45985.730443402776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45985.730443402776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45985.730443402776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45985.730443402776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45985.730443402776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45985.730443402776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45985.730443402776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45985.730443402776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45985.730443402776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45985.730443402776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45985.730443402776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45985.730443402776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45985.730443402776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45985.730443402776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45985.730443402776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45985.730443402776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45985.730443402776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45985.730443402776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45985.730443402776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45985.730443402776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45985.730443402776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45985.730443402776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45985.730443402776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45985.730443402776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45985.730443402776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45985.730443402776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45985.730443402776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45985.730443402776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45985.730443402776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45985.730443402776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45985.730443402776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45985.730443402776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45985.730443402776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45985.730443402776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45985.730443402776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45985.730443402776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45985.730443402776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45985.730443402776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45985.730443402776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45985.730443402776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45985.730443402776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45985.730443402776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45985.730443402776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45985.730443402776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45985.730443402776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45985.730443402776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45985.730443402776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45985.730443402776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45985.730443402776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45985.730443402776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45985.730443402776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45985.730443402776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45985.730443402776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45985.730443402776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45985.730443402776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45985.730443402776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45985.730443402776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45985.730443402776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45985.730443402776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45985.730443402776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45985.730443402776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45985.730443402776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45985.730443402776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45985.730443402776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45985.730443402776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45985.730443402776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45985.730443402776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45985.730443402776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45985.730443402776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45985.730443402776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45985.730443402776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45985.730443402776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45985.730443402776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45985.730443402776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45985.730443402776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45985.730443402776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45985.730443402776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45985.730443402776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45985.730443402776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45985.730443402776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45985.730443402776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45985.730443402776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45985.730443402776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45985.730443402776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45985.730443402776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45985.730443402776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45985.730443402776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45985.730443402776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45985.730443402776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45985.730443402776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45985.730443402776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45985.730443402776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45985.730443402776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45985.730443402776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45985.730443402776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45985.730443402776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45985.730443402776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45985.730443402776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45985.730443402776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45985.730443402776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45985.730443402776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45985.730443402776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45985.730443402776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45985.730443402776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45985.730443402776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45985.730443402776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45985.730443402776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45985.730443402776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45985.730443402776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45985.730443402776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45985.730443402776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45985.730443402776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45985.730443402776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45985.730443402776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45985.730443402776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45985.730443402776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45985.730443402776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45985.730443402776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45985.730443402776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45985.730443402776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45985.730443402776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45985.730443402776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45985.730443402776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45985.730443402776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45985.730443402776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45985.730443402776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45985.730443402776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45985.730443402776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45985.730443402776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45985.730443402776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45985.730443402776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45985.730443402776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45985.730443402776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45985.730443402776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45985.730443402776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45985.730443402776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45985.730443402776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45985.730443402776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45985.730443402776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45985.730443402776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45985.730443402776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45985.730443402776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45985.730443402776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45985.730443402776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45985.730443402776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45985.730443402776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45985.730443402776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45985.730443402776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45985.730443402776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45985.730443402776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45985.730443402776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45985.730443402776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45985.730443402776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45985.730443402776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45985.730443402776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45985.730443402776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45985.730443402776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45985.730443402776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45985.730443402776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45985.730443402776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45985.730443402776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45985.730443402776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45985.730443402776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45985.730443402776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45985.730443402776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45985.730443402776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45985.730443402776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45985.730443402776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45985.730443402776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45985.730443402776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45985.730443402776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45985.730443402776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45985.730443402776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45985.730443402776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45985.730443402776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45985.730443402776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45985.730443402776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45985.730443402776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45985.730443402776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45985.730443402776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45985.730443402776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45985.730443402776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45985.730443402776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45985.730443402776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45985.730443402776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45985.730443402776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45985.730443402776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45985.730443402776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45985.730443402776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45985.730443402776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45985.730443402776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45985.730443402776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45985.730443402776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45985.730443402776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45985.730443402776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45985.730443402776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45985.730443402776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45985.730443402776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45985.730443402776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45985.730443402776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45985.730443402776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45985.730443402776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45985.730443402776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45985.730443402776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45985.730443402776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45985.730443402776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45985.730443402776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45985.730443402776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45985.730443402776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45985.730443402776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45985.730443402776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45985.730443402776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45985.730443402776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45985.730443402776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45985.730443402776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45985.730443402776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45985.730443402776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45985.730443402776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45985.730443402776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45985.730443402776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45985.730443402776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45985.730443402776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45985.730443402776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45985.730443402776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45985.730443402776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45985.730443402776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45985.730443402776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45985.730443402776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45985.730443402776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45985.730443402776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45985.730443402776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45985.730443402776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45985.730443402776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45985.730443402776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45985.730443402776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45985.730443402776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45985.730443402776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45985.730443402776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45985.730443402776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45985.730443402776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45985.730443402776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45985.730443402776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45985.730443402776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45985.730443402776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45985.730443402776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45985.730443402776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45985.730443402776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45985.730443402776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45985.730443402776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45985.730443402776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45985.730443402776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45985.730443402776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45985.730443402776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45985.730443402776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45985.730443402776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45985.730443402776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45985.730443402776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45985.730443402776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45985.730443402776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45985.730443402776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45985.730443402776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45985.730443402776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45985.730443402776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45985.730443402776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45985.730443402776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45985.730443402776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45985.730443402776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45985.730443402776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45985.730443402776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45985.730443402776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45985.730443402776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45985.730443402776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45985.730443402776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45985.730443402776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45985.730443402776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45985.730443402776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45985.730443402776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45985.730443402776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45985.730443402776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45985.730443402776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45985.730443402776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45985.730443402776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45985.730443402776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45985.730443402776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45985.730443402776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45985.730443402776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45985.730443402776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45985.730443402776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45985.730443402776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45985.730443402776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45985.730443402776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45985.730443402776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45985.730443402776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45985.730443402776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45985.730443402776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45985.730443402776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45985.730443402776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45985.730443402776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45985.730443402776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45985.730443402776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45985.730443402776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45985.730443402776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45985.730443402776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45985.730443402776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45985.730443402776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45985.730443402776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45985.730443402776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45985.730443402776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45985.730443402776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45985.730443402776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45985.730443402776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45985.730443402776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45985.730443402776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45985.730443402776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45985.730443402776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45985.730443402776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45985.730443402776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45985.730443402776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45985.730443402776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45985.730443402776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45985.730443402776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45985.730443402776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45985.730443402776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45985.730443402776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45985.730443402776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45985.730443402776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45985.730443402776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45985.730443402776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45985.730443402776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45985.730443402776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45985.730443402776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45985.730443402776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45985.730443402776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45985.730443402776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45985.730443402776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45985.730443402776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45985.730443402776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45985.730443402776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45985.730443402776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45985.730443402776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45985.730443402776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45985.730443402776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45985.730443402776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45985.730443402776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45985.730443402776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45985.730443402776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45985.730443402776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45985.730443402776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45985.730443402776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45985.730443402776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45985.730443402776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45985.730443402776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45985.730443402776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45985.730443402776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45985.730443402776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45985.730443402776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45985.730443402776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45985.730443402776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45985.730443402776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45985.730443402776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45985.730443402776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45985.730443402776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45985.730443402776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45985.730443402776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45985.730443402776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45985.730443402776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45985.730443402776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45985.730443402776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45985.730443402776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45985.730443402776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45985.730443402776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45985.730443402776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45985.730443402776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45985.730443402776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45985.730443402776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45985.730443402776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45985.730443402776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45985.730443402776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45985.730443402776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45985.730443402776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45985.730443402776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45985.730443402776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45985.730443402776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45985.730443402776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45985.730443402776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45985.730443402776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45985.730443402776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45985.730443402776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45985.730443402776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45985.730443402776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45985.730443402776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45985.730443402776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45985.730443402776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45985.730443402776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45985.730443402776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45985.730443402776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45985.730443402776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45985.730443402776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45985.730443402776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45985.730443402776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45985.730443402776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45985.730443402776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45985.730443402776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45985.730443402776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45985.730443402776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45985.730443402776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45985.730443402776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45985.730443402776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45985.730443402776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45985.730443402776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45985.730443402776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45985.730443402776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45985.730443402776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45985.730443402776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45985.730443402776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45985.730443402776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45985.730443402776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45985.730443402776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45985.730443402776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45985.730443402776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45985.730443402776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45985.730443402776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45985.730443402776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45985.730443402776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45985.730443402776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45985.730443402776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45985.730443402776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45985.730443402776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45985.730443402776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45985.730443402776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45985.730443402776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45985.730443402776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45985.730443402776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45985.730443402776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45985.730443402776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45985.730443402776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45985.730443402776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45985.730443402776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45985.730443402776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45985.730443402776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45985.730443402776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45985.730443402776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45985.730443402776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45985.730443402776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45985.730443402776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45985.730443402776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45985.730443402776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45985.730443402776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45985.730443402776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45985.730443402776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45985.730443402776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45985.730443402776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45985.730443402776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45985.730443402776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45985.730443402776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45985.730443402776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45985.730443402776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45985.730443402776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45985.730443402776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45985.730443402776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45985.730443402776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45985.730443402776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45985.730443402776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45985.730443402776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45985.730443402776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45985.730443402776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45985.730443402776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45985.730443402776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45985.730443402776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45985.730443402776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45985.730443402776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45985.730443402776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45985.730443402776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45985.730443402776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45985.730443402776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45985.730443402776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45985.730443402776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45985.730443402776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45985.730443402776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45985.730443402776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45985.730443402776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45985.730443402776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45985.730443402776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45985.730443402776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45985.730443402776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45985.730443402776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45985.730443402776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45985.730443402776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45985.730443402776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45985.730443402776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45985.730443402776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45985.730443402776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45985.730443402776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45985.730443402776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45985.730443402776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45985.730443402776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45985.730443402776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45985.730443402776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45985.730443402776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45985.730443402776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45985.730443402776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45985.730443402776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45985.730443402776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45985.730443402776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45985.730443402776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45985.730443402776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45985.730443402776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45985.730443402776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45985.730443402776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45985.730443402776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45985.730443402776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45985.730443402776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45985.730443402776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45985.730443402776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45985.730443402776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45985.730443402776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45985.730443402776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45985.730443402776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45985.730443402776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45985.730443402776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45985.730443402776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45985.730443402776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45985.730443402776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45985.730443402776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45985.730443402776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45985.730443402776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45985.730443402776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45985.730443402776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45985.730443402776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45985.730443402776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45985.730443402776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45985.730443402776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45985.730443402776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45985.730443402776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45985.730443402776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45985.730443402776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45985.730443402776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45985.730443402776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45985.730443402776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45985.730443402776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45985.730443402776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45985.730443402776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45985.730443402776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45985.730443402776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45985.730443402776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45985.730443402776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45985.730443402776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45985.730443402776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45985.730443402776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45985.730443402776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45985.730443402776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45985.730443402776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45985.730443402776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45985.730443402776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45985.730443402776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45985.730443402776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45985.730443402776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45985.730443402776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45985.730443402776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45985.730443402776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45985.730443402776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45985.730443402776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45985.730443402776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45985.730443402776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45985.730443402776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45985.730443402776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45985.730443402776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45985.730443402776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45985.730443402776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45985.730443402776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45985.730443402776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45985.730443402776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45985.730443402776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45985.730443402776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45985.730443402776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45985.730443402776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45985.730443402776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45985.730443402776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45985.730443402776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45985.730443402776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45985.730443402776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45985.730443402776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45985.730443402776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45985.730443402776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45985.730443402776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45985.730443402776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45985.730443402776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45985.730443402776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45985.730443402776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45985.730443402776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45985.730443402776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45985.730443402776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45985.730443402776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45985.730443402776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45985.730443402776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45985.730443402776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45985.730443402776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45985.730443402776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45985.730443402776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45985.730443402776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45985.730443402776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45985.730443402776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45985.730443402776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45985.730443402776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45985.730443402776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45985.730443402776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45985.730443402776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45985.730443402776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45985.730443402776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45985.730443402776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45985.730443402776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45985.730443402776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45985.730443402776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45985.730443402776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45985.730443402776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45985.730443402776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45985.730443402776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45985.730443402776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45985.730443402776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45985.730443402776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45985.730443402776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45985.730443402776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45985.730443402776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45985.730443402776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45985.730443402776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45985.730443402776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45985.730443402776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45985.730443402776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45985.730443402776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45985.730443402776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45985.730443402776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45985.730443402776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45985.730443402776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45985.730443402776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45985.730443402776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45985.730443402776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45985.730443402776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45985.730443402776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45985.730443402776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45985.730443402776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45985.730443402776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45985.730443402776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45985.730443402776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45985.730443402776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45985.730443402776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45985.730443402776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45985.730443402776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45985.730443402776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45985.730443402776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45985.730443402776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45985.730443402776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45985.730443402776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45985.730443402776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45985.730443402776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45985.730443402776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45985.730443402776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45985.730443402776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45985.730443402776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45985.730443402776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45985.730443402776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45985.730443402776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45985.730443402776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45985.730443402776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45985.730443402776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45985.730443402776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45985.730443402776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45985.730443402776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45985.730443402776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45985.730443402776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45985.730443402776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45985.730443402776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45985.730443402776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45985.730443402776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45985.730443402776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45985.730443402776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45985.730443402776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45985.730443402776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45985.730443402776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45985.730443402776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45985.730443402776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45985.730443402776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45985.730443402776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45985.730443402776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45985.730443402776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45985.730443402776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45985.730443402776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45985.730443402776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45985.730443402776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45985.730443402776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45985.730443402776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45985.730443402776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45985.730443402776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45985.730443402776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45985.730443402776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45985.730443402776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45985.730443402776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45985.730443402776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45985.730443402776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45985.730443402776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45985.730443402776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45985.730443402776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45985.730443402776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45985.730443402776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45985.730443402776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45985.730443402776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45985.730443402776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45985.730443402776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45985.730443402776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45985.730443402776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45985.730443402776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45985.730443402776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45985.730443402776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45985.730443402776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45985.730443402776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45985.730443402776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45985.730443402776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45985.730443402776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45985.730443402776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45985.730443402776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45985.730443402776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45985.730443402776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45985.730443402776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45985.730443402776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45985.730443402776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45985.730443402776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45985.730443402776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45985.730443402776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45985.730443402776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45985.730443402776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45985.730443402776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45985.730443402776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45985.730443402776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45985.730443402776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45985.730443402776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45985.730443402776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45985.730443402776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45985.730443402776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45985.730443402776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45985.730443402776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45985.730443402776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45985.730443402776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45985.730443402776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45985.730443402776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45985.730443402776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45985.730443402776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45985.730443402776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45985.730443402776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45985.730443402776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45985.730443402776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45985.730443402776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45985.730443402776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45985.730443402776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45985.730443402776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45985.730443402776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45985.730443402776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45985.730443402776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45985.730443402776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45985.730443402776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45985.730443402776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45985.730443402776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45985.730443402776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45985.730443402776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45985.730443402776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45985.730443402776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45985.730443402776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45985.730443402776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45985.730443402776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45985.730443402776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45985.730443402776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45985.730443402776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45985.730443402776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45985.730443402776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45985.730443402776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45985.730443402776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45985.730443402776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45985.730443402776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45985.730443402776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45985.730443402776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45985.730443402776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45985.730443402776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45985.730443402776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45985.730443402776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45985.730443402776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45985.730443402776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45985.730443402776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45985.730443402776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45985.730443402776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45985.730443402776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45985.730443402776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45985.730443402776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282.24972581017937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34133</v>
      </c>
      <c r="E3" s="94" t="s">
        <v>39021</v>
      </c>
      <c r="F3" s="95">
        <v>45985.639166666668</v>
      </c>
      <c r="G3" s="96">
        <f t="shared" ref="G3:G11" ca="1" si="0">IFERROR(NOW()-F3,"")</f>
        <v>9.1276736107829493E-2</v>
      </c>
      <c r="H3" s="95">
        <v>45985.630601851852</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37635</v>
      </c>
      <c r="E4" s="94" t="s">
        <v>39021</v>
      </c>
      <c r="F4" s="95"/>
      <c r="G4" s="96">
        <f t="shared" ca="1" si="0"/>
        <v>45985.730443402776</v>
      </c>
      <c r="H4" s="95">
        <v>45985.637858796297</v>
      </c>
      <c r="I4" s="113" t="str">
        <f>IFERROR(VLOOKUP(D4,DB!A:F,6,0),"")</f>
        <v>SCECO</v>
      </c>
      <c r="J4" s="113" t="str">
        <f>IFERROR(VLOOKUP(D4,DB!A:G,7,0),"")</f>
        <v>Dead</v>
      </c>
      <c r="K4" s="97" t="s">
        <v>39112</v>
      </c>
      <c r="L4" s="91" t="str">
        <f>IFERROR(VLOOKUP(D4,DB!A:I,9,0),"")</f>
        <v>Latis</v>
      </c>
    </row>
    <row r="5" spans="1:16" ht="15" customHeight="1">
      <c r="A5" s="113" t="s">
        <v>39111</v>
      </c>
      <c r="B5" s="113" t="str">
        <f>IFERROR(VLOOKUP(D5,DB!A:K,11,0),"")</f>
        <v>R4</v>
      </c>
      <c r="C5" s="93">
        <v>1</v>
      </c>
      <c r="D5" s="91" t="s">
        <v>36632</v>
      </c>
      <c r="E5" s="94" t="s">
        <v>39021</v>
      </c>
      <c r="F5" s="95"/>
      <c r="G5" s="96">
        <f t="shared" ca="1" si="0"/>
        <v>45985.730443402776</v>
      </c>
      <c r="H5" s="95">
        <v>45985.655081018522</v>
      </c>
      <c r="I5" s="113" t="str">
        <f>IFERROR(VLOOKUP(D5,DB!A:F,6,0),"")</f>
        <v>Generator-SG</v>
      </c>
      <c r="J5" s="113" t="str">
        <f>IFERROR(VLOOKUP(D5,DB!A:G,7,0),"")</f>
        <v>Dead</v>
      </c>
      <c r="K5" s="97" t="s">
        <v>39113</v>
      </c>
      <c r="L5" s="91" t="str">
        <f>IFERROR(VLOOKUP(D5,DB!A:I,9,0),"")</f>
        <v>Latis</v>
      </c>
    </row>
    <row r="6" spans="1:16" ht="15" customHeight="1">
      <c r="A6" s="113"/>
      <c r="B6" s="113" t="str">
        <f>IFERROR(VLOOKUP(D6,DB!A:K,11,0),"")</f>
        <v/>
      </c>
      <c r="C6" s="93"/>
      <c r="D6" s="91"/>
      <c r="E6" s="94"/>
      <c r="F6" s="95"/>
      <c r="G6" s="96">
        <f t="shared" ca="1" si="0"/>
        <v>45985.730443402776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45985.730443402776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45985.730443402776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45985.730443402776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45985.730443402776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45985.730443402776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45985.730443402776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45985.730443402776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45985.730443402776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45985.730443402776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45985.730443402776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45985.730443402776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45985.730443402776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45985.730443402776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45985.730443402776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45985.730443402776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45985.730443402776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45985.730443402776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45985.730443402776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45985.730443402776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45985.730443402776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45985.730443402776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45985.730443402776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45985.730443402776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45985.730443402776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45985.730443402776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45985.730443402776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45985.730443402776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45985.730443402776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45985.730443402776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45985.730443402776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45985.730443402776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45985.730443402776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45985.730443402776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45985.730443402776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45985.730443402776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45985.730443402776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45985.730443402776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45985.730443402776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45985.730443402776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45985.730443402776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45985.730443402776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45985.730443402776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45985.730443402776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45985.730443402776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45985.730443402776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45985.730443402776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45985.730443402776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45985.730443402776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45985.730443402776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45985.730443402776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45985.730443402776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45985.730443402776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45985.730443402776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45985.730443402776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45985.730443402776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45985.730443402776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45985.730443402776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45985.730443402776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45985.730443402776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45985.730443402776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45985.730443402776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45985.730443402776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45985.730443402776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45985.730443402776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45985.730443402776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45985.730443402776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45985.730443402776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45985.730443402776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45985.730443402776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45985.730443402776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45985.730443402776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45985.730443402776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45985.730443402776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45985.730443402776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45985.730443402776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45985.730443402776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45985.730443402776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45985.730443402776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45985.730443402776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45985.730443402776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45985.730443402776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45985.730443402776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45985.730443402776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45985.730443402776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45985.730443402776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45985.730443402776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45985.730443402776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45985.730443402776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45985.730443402776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45985.730443402776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45985.730443402776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45985.730443402776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45985.730443402776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45985.730443402776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45985.730443402776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45985.730443402776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45985.730443402776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45985.730443402776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45985.730443402776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45985.730443402776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45985.730443402776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45985.730443402776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45985.730443402776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45985.730443402776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45985.730443402776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45985.730443402776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45985.730443402776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45985.730443402776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45985.730443402776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45985.730443402776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45985.730443402776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45985.730443402776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45985.730443402776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45985.730443402776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45985.730443402776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45985.730443402776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45985.730443402776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45985.730443402776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45985.730443402776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45985.730443402776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45985.730443402776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45985.730443402776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45985.730443402776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45985.730443402776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45985.730443402776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45985.730443402776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45985.730443402776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45985.730443402776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45985.730443402776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45985.730443402776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45985.730443402776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45985.730443402776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45985.730443402776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45985.730443402776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45985.730443402776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45985.730443402776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45985.730443402776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45985.730443402776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45985.730443402776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45985.730443402776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45985.730443402776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45985.730443402776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45985.730443402776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45985.730443402776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45985.730443402776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45985.730443402776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45985.730443402776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45985.730443402776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45985.730443402776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45985.730443402776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45985.730443402776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45985.730443402776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45985.730443402776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45985.730443402776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45985.730443402776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45985.730443402776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45985.730443402776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45985.730443402776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45985.730443402776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45985.730443402776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45985.730443402776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45985.730443402776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45985.730443402776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45985.730443402776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45985.730443402776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45985.730443402776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45985.730443402776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45985.730443402776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45985.730443402776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45985.730443402776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45985.730443402776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45985.730443402776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45985.730443402776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45985.730443402776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45985.730443402776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45985.730443402776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45985.730443402776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45985.730443402776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45985.730443402776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45985.730443402776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45985.730443402776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45985.730443402776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45985.730443402776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45985.730443402776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45985.730443402776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45985.730443402776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45985.730443402776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45985.730443402776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45985.730443402776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45985.730443402776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45985.730443402776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45985.730443402776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45985.730443402776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45985.730443402776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45985.730443402776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45985.730443402776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45985.730443402776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45985.730443402776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45985.730443402776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45985.730443402776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45985.730443402776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45985.730443402776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45985.730443402776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45985.730443402776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45985.730443402776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45985.730443402776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45985.730443402776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45985.730443402776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45985.730443402776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45985.730443402776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45985.730443402776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45985.730443402776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45985.730443402776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45985.730443402776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45985.730443402776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45985.730443402776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45985.730443402776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45985.730443402776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45985.730443402776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45985.730443402776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45985.730443402776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45985.730443402776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45985.730443402776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45985.730443402776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45985.730443402776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45985.730443402776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45985.730443402776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45985.730443402776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45985.730443402776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45985.730443402776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45985.730443402776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45985.730443402776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45985.730443402776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45985.730443402776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45985.730443402776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45985.730443402776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45985.730443402776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45985.730443402776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45985.730443402776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45985.730443402776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45985.730443402776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45985.730443402776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45985.730443402776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45985.730443402776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45985.730443402776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45985.730443402776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45985.730443402776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45985.730443402776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45985.730443402776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45985.730443402776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45985.730443402776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45985.730443402776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45985.730443402776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45985.730443402776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45985.730443402776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45985.730443402776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45985.730443402776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45985.730443402776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45985.730443402776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45985.730443402776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45985.730443402776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45985.730443402776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45985.730443402776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45985.730443402776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45985.730443402776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45985.730443402776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45985.730443402776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45985.730443402776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45985.730443402776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45985.730443402776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45985.730443402776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45985.730443402776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45985.730443402776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45985.730443402776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45985.730443402776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45985.730443402776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45985.730443402776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45985.730443402776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45985.730443402776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45985.730443402776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45985.730443402776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45985.730443402776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45985.730443402776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45985.730443402776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45985.730443402776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45985.730443402776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45985.730443402776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45985.730443402776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45985.730443402776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45985.730443402776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45985.730443402776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45985.730443402776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45985.730443402776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45985.730443402776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45985.730443402776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45985.730443402776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45985.730443402776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45985.730443402776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45985.730443402776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45985.730443402776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45985.730443402776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45985.730443402776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45985.730443402776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45985.730443402776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45985.730443402776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45985.730443402776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45985.730443402776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45985.730443402776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45985.730443402776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45985.730443402776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45985.730443402776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45985.730443402776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45985.730443402776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45985.730443402776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45985.730443402776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45985.730443402776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45985.730443402776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45985.730443402776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45985.730443402776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45985.730443402776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45985.730443402776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45985.730443402776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45985.730443402776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45985.730443402776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45985.730443402776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77" ca="1" si="6">IFERROR(NOW()-F332,"")</f>
        <v>45985.730443402776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45985.730443402776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45985.730443402776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45985.730443402776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45985.730443402776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45985.730443402776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45985.730443402776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45985.730443402776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45985.730443402776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45985.730443402776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45985.730443402776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45985.730443402776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45985.730443402776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45985.730443402776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45985.730443402776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45985.730443402776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45985.730443402776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45985.730443402776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45985.730443402776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45985.730443402776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45985.730443402776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45985.730443402776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45985.730443402776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45985.730443402776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45985.730443402776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45985.730443402776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45985.730443402776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45985.730443402776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45985.730443402776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45985.730443402776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45985.730443402776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45985.730443402776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45985.730443402776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45985.730443402776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45985.730443402776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45985.730443402776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45985.730443402776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45985.730443402776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45985.730443402776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45985.730443402776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45985.730443402776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45985.730443402776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45985.730443402776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45985.730443402776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45985.730443402776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45985.730443402776</v>
      </c>
      <c r="H377" s="95"/>
      <c r="I377" s="113" t="str">
        <f>IFERROR(VLOOKUP(D377,DB!A:F,6,0),"")</f>
        <v/>
      </c>
      <c r="J377" s="113" t="str">
        <f>IFERROR(VLOOKUP(D377,DB!A:G,7,0),"")</f>
        <v/>
      </c>
      <c r="K377" s="97"/>
      <c r="L377" s="91" t="str">
        <f>IFERROR(VLOOKUP(D377,DB!A:I,9,0),"")</f>
        <v/>
      </c>
    </row>
  </sheetData>
  <dataValidations count="2">
    <dataValidation allowBlank="1" showInputMessage="1" showErrorMessage="1" sqref="E1" xr:uid="{A4F81451-56CC-4543-9497-104C4E44EE4B}"/>
    <dataValidation type="list" allowBlank="1" showInputMessage="1" showErrorMessage="1" sqref="E2:E3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93.898383217587252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59.541566087958927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37.069332291663159</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4.3571447916619945</v>
      </c>
      <c r="H5" s="122">
        <v>45981.360798611109</v>
      </c>
      <c r="I5" s="109" t="str">
        <f>IFERROR(VLOOKUP(D5,DB!A:F,6,0),"")</f>
        <v>SCECO</v>
      </c>
      <c r="J5" s="109" t="str">
        <f>IFERROR(VLOOKUP(D5,DB!A:G,7,0),"")</f>
        <v>Dead</v>
      </c>
      <c r="K5" s="109" t="s">
        <v>39121</v>
      </c>
      <c r="L5" s="109" t="str">
        <f>IFERROR(VLOOKUP(D5,DB!A:I,9,0),"")</f>
        <v>Latis</v>
      </c>
    </row>
    <row r="6" spans="1:13">
      <c r="A6" s="109"/>
      <c r="B6" s="109" t="str">
        <f>IFERROR(VLOOKUP(D6,DB!A:K,11,0),"")</f>
        <v/>
      </c>
      <c r="C6" s="109"/>
      <c r="D6" s="109"/>
      <c r="E6" s="109"/>
      <c r="F6" s="109"/>
      <c r="G6" s="111">
        <f ca="1">IFERROR(NOW()-F6,"")</f>
        <v>45985.730443402776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45985.730443402776</v>
      </c>
      <c r="H7" s="109"/>
      <c r="I7" s="109" t="str">
        <f>IFERROR(VLOOKUP(D7,DB!A:F,6,0),"")</f>
        <v/>
      </c>
      <c r="J7" s="109" t="str">
        <f>IFERROR(VLOOKUP(D7,DB!A:G,7,0),"")</f>
        <v/>
      </c>
      <c r="K7" s="109"/>
      <c r="L7" s="109" t="str">
        <f>IFERROR(VLOOKUP(D7,DB!A:I,9,0),"")</f>
        <v/>
      </c>
    </row>
    <row r="8" spans="1:13">
      <c r="A8" s="109"/>
      <c r="B8" s="109" t="str">
        <f>IFERROR(VLOOKUP(D8,DB!A:K,11,0),"")</f>
        <v>R5</v>
      </c>
      <c r="C8" s="109"/>
      <c r="D8" s="109" t="s">
        <v>38497</v>
      </c>
      <c r="E8" s="109"/>
      <c r="F8" s="109"/>
      <c r="G8" s="111">
        <f ca="1">IFERROR(NOW()-F8,"")</f>
        <v>45985.730443402776</v>
      </c>
      <c r="H8" s="109"/>
      <c r="I8" s="109" t="str">
        <f>IFERROR(VLOOKUP(D8,DB!A:F,6,0),"")</f>
        <v>SCECO</v>
      </c>
      <c r="J8" s="109" t="str">
        <f>IFERROR(VLOOKUP(D8,DB!A:G,7,0),"")</f>
        <v>Haj Removal</v>
      </c>
      <c r="K8" s="109"/>
      <c r="L8" s="109" t="str">
        <f>IFERROR(VLOOKUP(D8,DB!A:I,9,0),"")</f>
        <v>Latis</v>
      </c>
    </row>
    <row r="9" spans="1:13">
      <c r="A9" s="109"/>
      <c r="B9" s="109" t="str">
        <f>IFERROR(VLOOKUP(D9,DB!A:K,11,0),"")</f>
        <v/>
      </c>
      <c r="C9" s="109"/>
      <c r="D9" s="109"/>
      <c r="E9" s="109"/>
      <c r="F9" s="109"/>
      <c r="G9" s="111">
        <f ca="1">IFERROR(NOW()-F9,"")</f>
        <v>45985.730443402776</v>
      </c>
      <c r="H9" s="109"/>
      <c r="I9" s="109" t="str">
        <f>IFERROR(VLOOKUP(D9,DB!A:F,6,0),"")</f>
        <v/>
      </c>
      <c r="J9" s="109" t="str">
        <f>IFERROR(VLOOKUP(D9,DB!A:G,7,0),"")</f>
        <v/>
      </c>
      <c r="K9" s="109"/>
      <c r="L9" s="109" t="str">
        <f>IFERROR(VLOOKUP(D9,DB!A:I,9,0),"")</f>
        <v/>
      </c>
    </row>
    <row r="10" spans="1:13">
      <c r="A10" s="109"/>
      <c r="B10" s="109" t="str">
        <f>IFERROR(VLOOKUP(D10,DB!A:K,11,0),"")</f>
        <v>R5</v>
      </c>
      <c r="C10" s="109"/>
      <c r="D10" s="109" t="s">
        <v>38444</v>
      </c>
      <c r="E10" s="109"/>
      <c r="F10" s="109"/>
      <c r="G10" s="111">
        <f ca="1">IFERROR(NOW()-F10,"")</f>
        <v>45985.730443402776</v>
      </c>
      <c r="H10" s="109"/>
      <c r="I10" s="109" t="str">
        <f>IFERROR(VLOOKUP(D10,DB!A:F,6,0),"")</f>
        <v>SCECO</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45985.730443402776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45985.730443402776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45985.730443402776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45985.730443402776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45985.730443402776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45985.730443402776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45985.730443402776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45985.730443402776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45985.730443402776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45985.730443402776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45985.730443402776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45985.730443402776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45985.730443402776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45985.730443402776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45985.730443402776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45985.730443402776</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45985.730443402776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45985.730443402776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45985.730443402776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45985.730443402776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45985.730443402776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45985.730443402776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45985.730443402776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45985.730443402776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45985.730443402776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45985.730443402776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45985.730443402776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45985.730443402776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45985.730443402776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45985.730443402776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45985.730443402776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45985.730443402776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45985.730443402776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45985.730443402776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45985.730443402776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45985.730443402776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45985.730443402776</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45985.730443402776</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45985.730443402776</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45985.730443402776</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45985.730443402776</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45985.730443402776</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45985.730443402776</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45985.730443402776</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45985.730443171298</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45985.730443171298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45985.730443171298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45985.730443171298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45985.730443171298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45985.730443171298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45985.730443171298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45985.730443171298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45985.730443171298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45985.730443171298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45985.730443171298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45985.730443171298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45985.730443171298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45985.730443171298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45985.730443171298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45985.730443171298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45985.730443171298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45985.730443171298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45985.730443171298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45985.730443171298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45985.730443171298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45985.730443171298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45985.730443171298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45985.730443171298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45985.730443171298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45985.730443171298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45985.730443171298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45985.730443171298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45985.730443171298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45985.730443171298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45985.730443171298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45985.730443171298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45985.730443171298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45985.730443171298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45985.730443171298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45985.730443171298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45985.730443171298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45985.730443171298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45985.730443171298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45985.730443171298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45985.730443171298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45985.730443171298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45985.730443171298</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2025-11-24T14:32:26Z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