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318" documentId="13_ncr:1_{F6CB121F-512D-4AA6-A0C1-0FB36C537598}" xr6:coauthVersionLast="47" xr6:coauthVersionMax="47" xr10:uidLastSave="{CD64A9A5-159C-439E-8F12-7936058329A9}"/>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I2" i="6"/>
  <c r="I3" i="6"/>
  <c r="I4" i="6"/>
  <c r="I5" i="6"/>
  <c r="I6" i="6"/>
  <c r="I7" i="6"/>
  <c r="I8" i="6"/>
  <c r="I9" i="6"/>
  <c r="I10" i="6"/>
  <c r="I11" i="6"/>
  <c r="I12" i="6"/>
  <c r="I13" i="6"/>
  <c r="G2" i="6"/>
  <c r="G3" i="6"/>
  <c r="G4" i="6"/>
  <c r="G5" i="6"/>
  <c r="G6" i="6"/>
  <c r="G7" i="6"/>
  <c r="G8" i="6"/>
  <c r="G9" i="6"/>
  <c r="G10" i="6"/>
  <c r="G11" i="6"/>
  <c r="G12" i="6"/>
  <c r="G13" i="6"/>
  <c r="B2" i="6"/>
  <c r="B3" i="6"/>
  <c r="B4" i="6"/>
  <c r="B5" i="6"/>
  <c r="B6" i="6"/>
  <c r="B7" i="6"/>
  <c r="B8" i="6"/>
  <c r="B9" i="6"/>
  <c r="B10" i="6"/>
  <c r="B11" i="6"/>
  <c r="B12" i="6"/>
  <c r="B13" i="6"/>
  <c r="J2" i="6"/>
  <c r="J3" i="6"/>
  <c r="J4" i="6"/>
  <c r="J5" i="6"/>
  <c r="J6" i="6"/>
  <c r="J7" i="6"/>
  <c r="J8" i="6"/>
  <c r="J9" i="6"/>
  <c r="J10" i="6"/>
  <c r="J11" i="6"/>
  <c r="J12" i="6"/>
  <c r="J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<sst xmlns="http://schemas.openxmlformats.org/spreadsheetml/2006/main" count="180310" uniqueCount="39140">
  <si>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</si>
  <si>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</si>
  <si>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</si>
  <si>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</si>
  <si>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</si>
  <si>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</si>
  <si>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</si>
  <si>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</si>
  <si>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</si>
  <si>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</si>
  <si>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</si>
  <si>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</si>
  <si>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</si>
  <si>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</si>
  <si>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</si>
  <si>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</si>
  <si>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</si>
  <si>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</si>
  <si>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</si>
  <si>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</si>
  <si>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</si>
  <si>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</si>
  <si>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</si>
  <si>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</si>
  <si>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</si>
  <si>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</si>
  <si>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</si>
  <si>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</si>
  <si>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</si>
  <si>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</si>
  <si>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</si>
  <si>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</si>
  <si>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</si>
  <si>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</si>
  <si>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</si>
  <si>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</si>
  <si>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</si>
  <si>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</si>
  <si>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</si>
  <si>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</si>
  <si>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</si>
  <si>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</si>
  <si>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</si>
  <si>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</si>
  <si>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</si>
  <si>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</si>
  <si>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</si>
  <si>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</si>
  <si>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</si>
  <si>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</si>
  <si>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</si>
  <si>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</si>
  <si>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</si>
  <si>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</si>
  <si>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</si>
  <si>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</si>
  <si>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</si>
  <si>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</si>
  <si>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</si>
  <si>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</si>
  <si>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</si>
  <si>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</si>
  <si>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</si>
  <si>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</si>
  <si>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</si>
  <si>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</si>
  <si>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</si>
  <si>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</si>
  <si>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</si>
  <si>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</si>
  <si>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</si>
  <si>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</si>
  <si>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</si>
  <si>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</si>
  <si>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</si>
  <si>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</si>
  <si>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</si>
  <si>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</si>
  <si>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</si>
  <si>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</si>
  <si>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</si>
  <si>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</si>
  <si>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</si>
  <si>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</si>
  <si>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</si>
  <si>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</si>
  <si>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</si>
  <si>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</si>
  <si>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</si>
  <si>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</si>
  <si>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</si>
  <si>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</si>
  <si>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</si>
  <si>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</si>
  <si>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</si>
  <si>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</si>
  <si>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</si>
  <si>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</si>
  <si>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</si>
  <si>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</si>
  <si>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</si>
  <si>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</si>
  <si>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</si>
  <si>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</si>
  <si>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</si>
  <si>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</si>
  <si>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</si>
  <si>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</si>
  <si>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</si>
  <si>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</si>
  <si>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</si>
  <si>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</si>
  <si>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</si>
  <si>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</si>
  <si>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</si>
  <si>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</si>
  <si>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</si>
  <si>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</si>
  <si>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</si>
  <si>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</si>
  <si>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</si>
  <si>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</si>
  <si>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</si>
  <si>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</si>
  <si>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</si>
  <si>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</si>
  <si>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</si>
  <si>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</si>
  <si>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</si>
  <si>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</si>
  <si>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</si>
  <si>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</si>
  <si>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</si>
  <si>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</si>
  <si>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</si>
  <si>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</si>
  <si>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</si>
  <si>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</si>
  <si>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</si>
  <si>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</si>
  <si>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</si>
  <si>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</si>
  <si>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</si>
  <si>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</si>
  <si>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</si>
  <si>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</si>
  <si>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</si>
  <si>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</si>
  <si>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</si>
  <si>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</si>
  <si>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</si>
  <si>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</si>
  <si>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</si>
  <si>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</si>
  <si>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</si>
  <si>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</si>
  <si>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</si>
  <si>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</si>
  <si>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</si>
  <si>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</si>
  <si>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</si>
  <si>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</si>
  <si>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</si>
  <si>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</si>
  <si>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</si>
  <si>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</si>
  <si>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</si>
  <si>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</si>
  <si>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</si>
  <si>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</si>
  <si>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</si>
  <si>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</si>
  <si>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</si>
  <si>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</si>
  <si>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</si>
  <si>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</si>
  <si>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</si>
  <si>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</si>
  <si>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</si>
  <si>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</si>
  <si>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</si>
  <si>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</si>
  <si>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</si>
  <si>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</si>
  <si>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</si>
  <si>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</si>
  <si>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</si>
  <si>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</si>
  <si>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</si>
  <si>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</si>
  <si>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</si>
  <si>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</si>
  <si>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</si>
  <si>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</si>
  <si>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</si>
  <si>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</si>
  <si>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</si>
  <si>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</si>
  <si>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</si>
  <si>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</si>
  <si>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</si>
  <si>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</si>
  <si>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</si>
  <si>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</si>
  <si>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</si>
  <si>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</si>
  <si>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</si>
  <si>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</si>
  <si>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</si>
  <si>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</si>
  <si>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</si>
  <si>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</si>
  <si>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</si>
  <si>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</si>
  <si>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</si>
  <si>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</si>
  <si>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</si>
  <si>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</si>
  <si>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</si>
  <si>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</si>
  <si>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</si>
  <si>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</si>
  <si>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</si>
  <si>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</si>
  <si>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</si>
  <si>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</si>
  <si>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</si>
  <si>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</si>
  <si>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</si>
  <si>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</si>
  <si>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</si>
  <si>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</si>
  <si>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</si>
  <si>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</si>
  <si>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</si>
  <si>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</si>
  <si>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</si>
  <si>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</si>
  <si>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</si>
  <si>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</si>
  <si>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</si>
  <si>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</si>
  <si>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</si>
  <si>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</si>
  <si>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</si>
  <si>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</si>
  <si>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</si>
  <si>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</si>
  <si>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</si>
  <si>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</si>
  <si>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</si>
  <si>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</si>
  <si>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</si>
  <si>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</si>
  <si>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</si>
  <si>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</si>
  <si>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</si>
  <si>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</si>
  <si>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</si>
  <si>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</si>
  <si>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</si>
  <si>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</si>
  <si>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</si>
  <si>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</si>
  <si>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</si>
  <si>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</si>
  <si>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</si>
  <si>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</si>
  <si>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</si>
  <si>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</si>
  <si>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</si>
  <si>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</si>
  <si>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</si>
  <si>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</si>
  <si>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</si>
  <si>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</si>
  <si>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</si>
  <si>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</si>
  <si>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</si>
  <si>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</si>
  <si>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</si>
  <si>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</si>
  <si>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</si>
  <si>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</si>
  <si>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</si>
  <si>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</si>
  <si>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</si>
  <si>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</si>
  <si>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</si>
  <si>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</si>
  <si>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</si>
  <si>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</si>
  <si>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</si>
  <si>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</si>
  <si>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</si>
  <si>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</si>
  <si>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</si>
  <si>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</si>
  <si>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</si>
  <si>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</si>
  <si>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</si>
  <si>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</si>
  <si>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</si>
  <si>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</si>
  <si>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</si>
  <si>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</si>
  <si>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</si>
  <si>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</si>
  <si>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</si>
  <si>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</si>
  <si>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</si>
  <si>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</si>
  <si>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</si>
  <si>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</si>
  <si>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</si>
  <si>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</si>
  <si>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</si>
  <si>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</si>
  <si>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</si>
  <si>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</si>
  <si>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</si>
  <si>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</si>
  <si>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</si>
  <si>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</si>
  <si>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</si>
  <si>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</si>
  <si>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</si>
  <si>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</si>
  <si>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</si>
  <si>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</si>
  <si>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</si>
  <si>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</si>
  <si>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</si>
  <si>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</si>
  <si>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</si>
  <si>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</si>
  <si>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</si>
  <si>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</si>
  <si>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</si>
  <si>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</si>
  <si>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</si>
  <si>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</si>
  <si>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</si>
  <si>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</si>
  <si>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</si>
  <si>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</si>
  <si>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</si>
  <si>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</si>
  <si>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</si>
  <si>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</si>
  <si>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</si>
  <si>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</si>
  <si>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</si>
  <si>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</si>
  <si>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</si>
  <si>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</si>
  <si>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</si>
  <si>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</si>
  <si>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</si>
  <si>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</si>
  <si>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</si>
  <si>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</si>
  <si>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</si>
  <si>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</si>
  <si>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</si>
  <si>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</si>
  <si>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</si>
  <si>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</si>
  <si>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</si>
  <si>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</si>
  <si>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</si>
  <si>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</si>
  <si>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</si>
  <si>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</si>
  <si>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</si>
  <si>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</si>
  <si>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</si>
  <si>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</si>
  <si>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</si>
  <si>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</si>
  <si>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</si>
  <si>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</si>
  <si>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</si>
  <si>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</si>
  <si>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</si>
  <si>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</si>
  <si>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</si>
  <si>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</si>
  <si>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</si>
  <si>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</si>
  <si>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</si>
  <si>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</si>
  <si>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</si>
  <si>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</si>
  <si>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</si>
  <si>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</si>
  <si>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</si>
  <si>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</si>
  <si>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</si>
  <si>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</si>
  <si>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</si>
  <si>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</si>
  <si>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</si>
  <si>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</si>
  <si>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</si>
  <si>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</si>
  <si>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</si>
  <si>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</si>
  <si>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</si>
  <si>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</si>
  <si>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</si>
  <si>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</si>
  <si>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</si>
  <si>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</si>
  <si>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</si>
  <si>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</si>
  <si>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</si>
  <si>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</si>
  <si>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</si>
  <si>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</si>
  <si>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</si>
  <si>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</si>
  <si>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</si>
  <si>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</si>
  <si>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</si>
  <si>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</si>
  <si>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</si>
  <si>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</si>
  <si>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</si>
  <si>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</si>
  <si>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</si>
  <si>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</si>
  <si>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</si>
  <si>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</si>
  <si>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</si>
  <si>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</si>
  <si>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</si>
  <si>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</si>
  <si>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</si>
  <si>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</si>
  <si>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</si>
  <si>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</si>
  <si>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</si>
  <si>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</si>
  <si>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</si>
  <si>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</si>
  <si>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</si>
  <si>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</si>
  <si>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</si>
  <si>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</si>
  <si>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</si>
  <si>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</si>
  <si>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</si>
  <si>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</si>
  <si>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</si>
  <si>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</si>
  <si>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</si>
  <si>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</si>
  <si>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</si>
  <si>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</si>
  <si>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</si>
  <si>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</si>
  <si>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</si>
  <si>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</si>
  <si>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</si>
  <si>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</si>
  <si>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</si>
  <si>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</si>
  <si>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</si>
  <si>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</si>
  <si>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</si>
  <si>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</si>
  <si>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</si>
  <si>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</si>
  <si>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</si>
  <si>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</si>
  <si>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</si>
  <si>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</si>
  <si>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</si>
  <si>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</si>
  <si>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</si>
  <si>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</si>
  <si>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</si>
  <si>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</si>
  <si>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</si>
  <si>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</si>
  <si>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</si>
  <si>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</si>
  <si>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</si>
  <si>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</si>
  <si>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</si>
  <si>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</si>
  <si>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</si>
  <si>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</si>
  <si>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</si>
  <si>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</si>
  <si>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</si>
  <si>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</si>
  <si>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</si>
  <si>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</si>
  <si>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</si>
  <si>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</si>
  <si>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</si>
  <si>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</si>
  <si>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</si>
  <si>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</si>
  <si>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</si>
  <si>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</si>
  <si>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</si>
  <si>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</si>
  <si>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</si>
  <si>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</si>
  <si>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</si>
  <si>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</si>
  <si>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</si>
  <si>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</si>
  <si>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</si>
  <si>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</si>
  <si>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</si>
  <si>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</si>
  <si>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</si>
  <si>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</si>
  <si>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</si>
  <si>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</si>
  <si>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</si>
  <si>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</si>
  <si>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</si>
  <si>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</si>
  <si>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</si>
  <si>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</si>
  <si>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</si>
  <si>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</si>
  <si>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</si>
  <si>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</si>
  <si>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</si>
  <si>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</si>
  <si>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</si>
  <si>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</si>
  <si>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</si>
  <si>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</si>
  <si>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</si>
  <si>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</si>
  <si>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</si>
  <si>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</si>
  <si>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</si>
  <si>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</si>
  <si>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</si>
  <si>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</si>
  <si>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</si>
  <si>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</si>
  <si>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</si>
  <si>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</si>
  <si>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</si>
  <si>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</si>
  <si>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</si>
  <si>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</si>
  <si>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</si>
  <si>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</si>
  <si>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</si>
  <si>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</si>
  <si>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</si>
  <si>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</si>
  <si>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</si>
  <si>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</si>
  <si>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</si>
  <si>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</si>
  <si>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</si>
  <si>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</si>
  <si>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</si>
  <si>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</si>
  <si>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</si>
  <si>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</si>
  <si>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</si>
  <si>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</si>
  <si>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</si>
  <si>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</si>
  <si>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</si>
  <si>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</si>
  <si>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</si>
  <si>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</si>
  <si>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</si>
  <si>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</si>
  <si>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</si>
  <si>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</si>
  <si>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</si>
  <si>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</si>
  <si>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</si>
  <si>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</si>
  <si>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</si>
  <si>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</si>
  <si>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</si>
  <si>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</si>
  <si>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</si>
  <si>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</si>
  <si>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</si>
  <si>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</si>
  <si>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</si>
  <si>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</si>
  <si>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</si>
  <si>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</si>
  <si>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</si>
  <si>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</si>
  <si>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</si>
  <si>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</si>
  <si>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</si>
  <si>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</si>
  <si>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</si>
  <si>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</si>
  <si>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</si>
  <si>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</si>
  <si>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</si>
  <si>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</si>
  <si>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</si>
  <si>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</si>
  <si>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</si>
  <si>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</si>
  <si>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</si>
  <si>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</si>
  <si>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</si>
  <si>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</si>
  <si>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</si>
  <si>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</si>
  <si>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</si>
  <si>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</si>
  <si>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</si>
  <si>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</si>
  <si>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</si>
  <si>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</si>
  <si>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</si>
  <si>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</si>
  <si>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</si>
  <si>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</si>
  <si>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</si>
  <si>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</si>
  <si>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</si>
  <si>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</si>
  <si>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</si>
  <si>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</si>
  <si>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</si>
  <si>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</si>
  <si>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</si>
  <si>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</si>
  <si>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</si>
  <si>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</si>
  <si>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</si>
  <si>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</si>
  <si>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</si>
  <si>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</si>
  <si>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</si>
  <si>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</si>
  <si>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</si>
  <si>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</si>
  <si>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</si>
  <si>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</si>
  <si>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</si>
  <si>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</si>
  <si>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</si>
  <si>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</si>
  <si>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</si>
  <si>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</si>
  <si>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</si>
  <si>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</si>
  <si>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</si>
  <si>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</si>
  <si>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</si>
  <si>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</si>
  <si>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</si>
  <si>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</si>
  <si>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</si>
  <si>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</si>
  <si>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</si>
  <si>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</si>
  <si>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</si>
  <si>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</si>
  <si>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</si>
  <si>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</si>
  <si>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</si>
  <si>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</si>
  <si>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</si>
  <si>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</si>
  <si>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</si>
  <si>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</si>
  <si>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</si>
  <si>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</si>
  <si>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</si>
  <si>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</si>
  <si>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</si>
  <si>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</si>
  <si>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</si>
  <si>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</si>
  <si>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</si>
  <si>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</si>
  <si>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</si>
  <si>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</si>
  <si>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</si>
  <si>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</si>
  <si>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</si>
  <si>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</si>
  <si>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</si>
  <si>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</si>
  <si>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</si>
  <si>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</si>
  <si>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</si>
  <si>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</si>
  <si>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</si>
  <si>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</si>
  <si>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</si>
  <si>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</si>
  <si>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</si>
  <si>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</si>
  <si>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</si>
  <si>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</si>
  <si>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</si>
  <si>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</si>
  <si>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</si>
  <si>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</si>
  <si>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</si>
  <si>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</si>
  <si>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</si>
  <si>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</si>
  <si>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</si>
  <si>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</si>
  <si>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</si>
  <si>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</si>
  <si>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</si>
  <si>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</si>
  <si>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</si>
  <si>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</si>
  <si>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</si>
  <si>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</si>
  <si>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</si>
  <si>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</si>
  <si>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</si>
  <si>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</si>
  <si>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</si>
  <si>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</si>
  <si>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</si>
  <si>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</si>
  <si>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</si>
  <si>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</si>
  <si>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</si>
  <si>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</si>
  <si>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</si>
  <si>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</si>
  <si>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</si>
  <si>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</si>
  <si>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</si>
  <si>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</si>
  <si>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</si>
  <si>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</si>
  <si>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</si>
  <si>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</si>
  <si>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</si>
  <si>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</si>
  <si>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</si>
  <si>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</si>
  <si>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</si>
  <si>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</si>
  <si>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</si>
  <si>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</si>
  <si>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</si>
  <si>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</si>
  <si>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</si>
  <si>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</si>
  <si>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</si>
  <si>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</si>
  <si>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</si>
  <si>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</si>
  <si>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</si>
  <si>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</si>
  <si>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</si>
  <si>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</si>
  <si>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</si>
  <si>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</si>
  <si>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</si>
  <si>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</si>
  <si>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</si>
  <si>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</si>
  <si>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</si>
  <si>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</si>
  <si>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</si>
  <si>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</si>
  <si>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</si>
  <si>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</si>
  <si>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</si>
  <si>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</si>
  <si>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</si>
  <si>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</si>
  <si>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</si>
  <si>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</si>
  <si>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</si>
  <si>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</si>
  <si>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</si>
  <si>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</si>
  <si>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</si>
  <si>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</si>
  <si>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</si>
  <si>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</si>
  <si>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</si>
  <si>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</si>
  <si>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</si>
  <si>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</si>
  <si>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</si>
  <si>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</si>
  <si>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</si>
  <si>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</si>
  <si>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</si>
  <si>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</si>
  <si>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</si>
  <si>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</si>
  <si>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</si>
  <si>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</si>
  <si>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</si>
  <si>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</si>
  <si>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</si>
  <si>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</si>
  <si>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</si>
  <si>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</si>
  <si>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</si>
  <si>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</si>
  <si>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</si>
  <si>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</si>
  <si>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</si>
  <si>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</si>
  <si>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</si>
  <si>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</si>
  <si>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</si>
  <si>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</si>
  <si>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</si>
  <si>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</si>
  <si>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</si>
  <si>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</si>
  <si>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</si>
  <si>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</si>
  <si>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</si>
  <si>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</si>
  <si>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</si>
  <si>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</si>
  <si>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</si>
  <si>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</si>
  <si>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</si>
  <si>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</si>
  <si>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</si>
  <si>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</si>
  <si>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</si>
  <si>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</si>
  <si>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</si>
  <si>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</si>
  <si>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</si>
  <si>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</si>
  <si>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</si>
  <si>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</si>
  <si>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</si>
  <si>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</si>
  <si>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</si>
  <si>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</si>
  <si>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</si>
  <si>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</si>
  <si>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</si>
  <si>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</si>
  <si>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</si>
  <si>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</si>
  <si>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</si>
  <si>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</si>
  <si>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</si>
  <si>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</si>
  <si>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</si>
  <si>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</si>
  <si>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</si>
  <si>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</si>
  <si>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</si>
  <si>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</si>
  <si>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</si>
  <si>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</si>
  <si>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</si>
  <si>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</si>
  <si>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</si>
  <si>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</si>
  <si>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</si>
  <si>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</si>
  <si>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</si>
  <si>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</si>
  <si>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</si>
  <si>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</si>
  <si>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</si>
  <si>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</si>
  <si>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</si>
  <si>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</si>
  <si>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</si>
  <si>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</si>
  <si>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</si>
  <si>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</si>
  <si>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</si>
  <si>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</si>
  <si>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</si>
  <si>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</si>
  <si>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</si>
  <si>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</si>
  <si>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</si>
  <si>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</si>
  <si>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</si>
  <si>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</si>
  <si>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</si>
  <si>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</si>
  <si>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</si>
  <si>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</si>
  <si>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</si>
  <si>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</si>
  <si>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</si>
  <si>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</si>
  <si>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</si>
  <si>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</si>
  <si>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</si>
  <si>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</si>
  <si>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</si>
  <si>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</si>
  <si>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</si>
  <si>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</si>
  <si>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</si>
  <si>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</si>
  <si>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</si>
  <si>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</si>
  <si>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</si>
  <si>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</si>
  <si>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</si>
  <si>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</si>
  <si>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</si>
  <si>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</si>
  <si>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</si>
  <si>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</si>
  <si>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</si>
  <si>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</si>
  <si>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</si>
  <si>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</si>
  <si>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</si>
  <si>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</si>
  <si>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</si>
  <si>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</si>
  <si>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</si>
  <si>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</si>
  <si>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</si>
  <si>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</si>
  <si>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</si>
  <si>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</si>
  <si>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</si>
  <si>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</si>
  <si>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</si>
  <si>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</si>
  <si>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</si>
  <si>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</si>
  <si>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</si>
  <si>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</si>
  <si>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</si>
  <si>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</si>
  <si>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</si>
  <si>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</si>
  <si>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</si>
  <si>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</si>
  <si>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</si>
  <si>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</si>
  <si>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</si>
  <si>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</si>
  <si>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</si>
  <si>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</si>
  <si>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</si>
  <si>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</si>
  <si>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</si>
  <si>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</si>
  <si>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</si>
  <si>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</si>
  <si>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</si>
  <si>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</si>
  <si>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</si>
  <si>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</si>
  <si>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</si>
  <si>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</si>
  <si>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</si>
  <si>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</si>
  <si>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</si>
  <si>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</si>
  <si>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</si>
  <si>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</si>
  <si>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</si>
  <si>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</si>
  <si>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</si>
  <si>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</si>
  <si>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</si>
  <si>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</si>
  <si>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</si>
  <si>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</si>
  <si>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</si>
  <si>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</si>
  <si>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</si>
  <si>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</si>
  <si>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</si>
  <si>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</si>
  <si>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</si>
  <si>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</si>
  <si>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</si>
  <si>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</si>
  <si>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</si>
  <si>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</si>
  <si>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</si>
  <si>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</si>
  <si>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</si>
  <si>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</si>
  <si>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</si>
  <si>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</si>
  <si>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</si>
  <si>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</si>
  <si>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</si>
  <si>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</si>
  <si>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</si>
  <si>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</si>
  <si>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</si>
  <si>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</si>
  <si>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</si>
  <si>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</si>
  <si>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</si>
  <si>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</si>
  <si>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</si>
  <si>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</si>
  <si>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</si>
  <si>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</si>
  <si>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</si>
  <si>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</si>
  <si>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</si>
  <si>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</si>
  <si>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</si>
  <si>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</si>
  <si>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</si>
  <si>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</si>
  <si>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</si>
  <si>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</si>
  <si>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</si>
  <si>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</si>
  <si>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</si>
  <si>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</si>
  <si>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</si>
  <si>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</si>
  <si>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</si>
  <si>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</si>
  <si>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</si>
  <si>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</si>
  <si>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</si>
  <si>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</si>
  <si>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</si>
  <si>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</si>
  <si>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</si>
  <si>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</si>
  <si>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</si>
  <si>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</si>
  <si>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</si>
  <si>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</si>
  <si>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</si>
  <si>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</si>
  <si>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</si>
  <si>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</si>
  <si>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</si>
  <si>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</si>
  <si>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</si>
  <si>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</si>
  <si>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</si>
  <si>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</si>
  <si>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</si>
  <si>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</si>
  <si>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</si>
  <si>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</si>
  <si>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</si>
  <si>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</si>
  <si>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</si>
  <si>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</si>
  <si>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</si>
  <si>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</si>
  <si>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</si>
  <si>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</si>
  <si>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</si>
  <si>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</si>
  <si>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</si>
  <si>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</si>
  <si>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</si>
  <si>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</si>
  <si>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</si>
  <si>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</si>
  <si>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</si>
  <si>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</si>
  <si>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</si>
  <si>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</si>
  <si>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</si>
  <si>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</si>
  <si>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</si>
  <si>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</si>
  <si>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</si>
  <si>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</si>
  <si>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</si>
  <si>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</si>
  <si>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</si>
  <si>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</si>
  <si>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</si>
  <si>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</si>
  <si>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</si>
  <si>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</si>
  <si>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</si>
  <si>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</si>
  <si>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</si>
  <si>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</si>
  <si>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</si>
  <si>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</si>
  <si>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</si>
  <si>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</si>
  <si>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</si>
  <si>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</si>
  <si>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</si>
  <si>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</si>
  <si>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</si>
  <si>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</si>
  <si>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</si>
  <si>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</si>
  <si>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</si>
  <si>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</si>
  <si>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</si>
  <si>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</si>
  <si>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</si>
  <si>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</si>
  <si>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</si>
  <si>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</si>
  <si>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</si>
  <si>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</si>
  <si>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</si>
  <si>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</si>
  <si>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</si>
  <si>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</si>
  <si>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</si>
  <si>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</si>
  <si>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</si>
  <si>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</si>
  <si>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</si>
  <si>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</si>
  <si>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</si>
  <si>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</si>
  <si>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</si>
  <si>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</si>
  <si>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</si>
  <si>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</si>
  <si>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</si>
  <si>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</si>
  <si>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</si>
  <si>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</si>
  <si>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</si>
  <si>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</si>
  <si>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</si>
  <si>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</si>
  <si>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</si>
  <si>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</si>
  <si>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</si>
  <si>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</si>
  <si>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</si>
  <si>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</si>
  <si>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</si>
  <si>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</si>
  <si>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</si>
  <si>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</si>
  <si>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</si>
  <si>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</si>
  <si>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</si>
  <si>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</si>
  <si>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</si>
  <si>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</si>
  <si>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</si>
  <si>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</si>
  <si>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</si>
  <si>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</si>
  <si>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</si>
  <si>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</si>
  <si>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</si>
  <si>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</si>
  <si>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</si>
  <si>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</si>
  <si>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</si>
  <si>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</si>
  <si>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</si>
  <si>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</si>
  <si>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</si>
  <si>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</si>
  <si>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</si>
  <si>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</si>
  <si>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</si>
  <si>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</si>
  <si>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</si>
  <si>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</si>
  <si>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</si>
  <si>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</si>
  <si>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</si>
  <si>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</si>
  <si>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</si>
  <si>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</si>
  <si>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</si>
  <si>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</si>
  <si>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</si>
  <si>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</si>
  <si>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</si>
  <si>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</si>
  <si>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</si>
  <si>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</si>
  <si>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</si>
  <si>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</si>
  <si>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</si>
  <si>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</si>
  <si>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</si>
  <si>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</si>
  <si>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</si>
  <si>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</si>
  <si>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</si>
  <si>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</si>
  <si>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</si>
  <si>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</si>
  <si>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</si>
  <si>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</si>
  <si>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</si>
  <si>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</si>
  <si>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</si>
  <si>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</si>
  <si>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</si>
  <si>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</si>
  <si>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</si>
  <si>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</si>
  <si>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</si>
  <si>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</si>
  <si>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</si>
  <si>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</si>
  <si>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</si>
  <si>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</si>
  <si>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</si>
  <si>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</si>
  <si>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</si>
  <si>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</si>
  <si>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</si>
  <si>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</si>
  <si>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</si>
  <si>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</si>
  <si>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</si>
  <si>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</si>
  <si>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</si>
  <si>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</si>
  <si>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</si>
  <si>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</si>
  <si>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</si>
  <si>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</si>
  <si>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</si>
  <si>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</si>
  <si>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</si>
  <si>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</si>
  <si>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</si>
  <si>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</si>
  <si>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</si>
  <si>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</si>
  <si>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</si>
  <si>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</si>
  <si>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</si>
  <si>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</si>
  <si>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</si>
  <si>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</si>
  <si>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</si>
  <si>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</si>
  <si>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</si>
  <si>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</si>
  <si>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</si>
  <si>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</si>
  <si>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</si>
  <si>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</si>
  <si>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</si>
  <si>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</si>
  <si>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</si>
  <si>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</si>
  <si>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</si>
  <si>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</si>
  <si>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</si>
  <si>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</si>
  <si>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</si>
  <si>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</si>
  <si>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</si>
  <si>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</si>
  <si>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</si>
  <si>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</si>
  <si>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</si>
  <si>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</si>
  <si>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</si>
  <si>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</si>
  <si>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</si>
  <si>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</si>
  <si>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</si>
  <si>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</si>
  <si>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</si>
  <si>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</si>
  <si>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</si>
  <si>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</si>
  <si>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</si>
  <si>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</si>
  <si>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</si>
  <si>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</si>
  <si>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</si>
  <si>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</si>
  <si>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</si>
  <si>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</si>
  <si>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</si>
  <si>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</si>
  <si>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</si>
  <si>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</si>
  <si>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</si>
  <si>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</si>
  <si>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</si>
  <si>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</si>
  <si>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</si>
  <si>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</si>
  <si>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</si>
  <si>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</si>
  <si>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</si>
  <si>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</si>
  <si>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</si>
  <si>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</si>
  <si>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</si>
  <si>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</si>
  <si>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</si>
  <si>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</si>
  <si>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</si>
  <si>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</si>
  <si>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</si>
  <si>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</si>
  <si>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</si>
  <si>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</si>
  <si>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</si>
  <si>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</si>
  <si>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</si>
  <si>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</si>
  <si>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</si>
  <si>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</si>
  <si>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</si>
  <si>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</si>
  <si>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</si>
  <si>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</si>
  <si>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</si>
  <si>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</si>
  <si>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</si>
  <si>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</si>
  <si>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</si>
  <si>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</si>
  <si>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</si>
  <si>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</si>
  <si>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</si>
  <si>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</si>
  <si>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</si>
  <si>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</si>
  <si>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</si>
  <si>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</si>
  <si>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</si>
  <si>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</si>
  <si>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</si>
  <si>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</si>
  <si>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</si>
  <si>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</si>
  <si>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</si>
  <si>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</si>
  <si>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</si>
  <si>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</si>
  <si>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</si>
  <si>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</si>
  <si>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</si>
  <si>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</si>
  <si>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</si>
  <si>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</si>
  <si>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</si>
  <si>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</si>
  <si>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</si>
  <si>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</si>
  <si>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</si>
  <si>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</si>
  <si>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</si>
  <si>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</si>
  <si>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</si>
  <si>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</si>
  <si>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</si>
  <si>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</si>
  <si>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</si>
  <si>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</si>
  <si>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</si>
  <si>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</si>
  <si>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</si>
  <si>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</si>
  <si>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</si>
  <si>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</si>
  <si>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</si>
  <si>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</si>
  <si>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</si>
  <si>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</si>
  <si>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</si>
  <si>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</si>
  <si>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</si>
  <si>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</si>
  <si>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</si>
  <si>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</si>
  <si>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</si>
  <si>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</si>
  <si>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</si>
  <si>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</si>
  <si>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</si>
  <si>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</si>
  <si>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</si>
  <si>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</si>
  <si>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</si>
  <si>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</si>
  <si>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</si>
  <si>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</si>
  <si>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</si>
  <si>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</si>
  <si>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</si>
  <si>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</si>
  <si>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</si>
  <si>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</si>
  <si>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</si>
  <si>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</si>
  <si>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</si>
  <si>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</si>
  <si>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</si>
  <si>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</si>
  <si>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</si>
  <si>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</si>
  <si>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</si>
  <si>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</si>
  <si>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</si>
  <si>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</si>
  <si>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</si>
  <si>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</si>
  <si>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</si>
  <si>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</si>
  <si>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</si>
  <si>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</si>
  <si>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</si>
  <si>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</si>
  <si>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</si>
  <si>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</si>
  <si>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</si>
  <si>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</si>
  <si>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</si>
  <si>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</si>
  <si>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</si>
  <si>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</si>
  <si>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</si>
  <si>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</si>
  <si>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</si>
  <si>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</si>
  <si>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</si>
  <si>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</si>
  <si>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</si>
  <si>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</si>
  <si>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</si>
  <si>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</si>
  <si>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</si>
  <si>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</si>
  <si>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</si>
  <si>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</si>
  <si>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</si>
  <si>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</si>
  <si>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</si>
  <si>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</si>
  <si>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</si>
  <si>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</si>
  <si>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</si>
  <si>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</si>
  <si>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</si>
  <si>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</si>
  <si>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</si>
  <si>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</si>
  <si>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</si>
  <si>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</si>
  <si>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</si>
  <si>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</si>
  <si>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</si>
  <si>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</si>
  <si>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</si>
  <si>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</si>
  <si>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</si>
  <si>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</si>
  <si>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</si>
  <si>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</si>
  <si>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</si>
  <si>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</si>
  <si>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</si>
  <si>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</si>
  <si>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</si>
  <si>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</si>
  <si>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</si>
  <si>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</si>
  <si>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</si>
  <si>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</si>
  <si>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</si>
  <si>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</si>
  <si>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</si>
  <si>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</si>
  <si>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</si>
  <si>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</si>
  <si>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</si>
  <si>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</si>
  <si>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</si>
  <si>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</si>
  <si>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</si>
  <si>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</si>
  <si>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</si>
  <si>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</si>
  <si>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</si>
  <si>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</si>
  <si>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</si>
  <si>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</si>
  <si>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</si>
  <si>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</si>
  <si>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</si>
  <si>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</si>
  <si>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</si>
  <si>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</si>
  <si>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</si>
  <si>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</si>
  <si>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</si>
  <si>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</si>
  <si>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</si>
  <si>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</si>
  <si>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</si>
  <si>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</si>
  <si>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</si>
  <si>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</si>
  <si>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</si>
  <si>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</si>
  <si>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</si>
  <si>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</si>
  <si>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</si>
  <si>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</si>
  <si>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</si>
  <si>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</si>
  <si>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</si>
  <si>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</si>
  <si>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</si>
  <si>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</si>
  <si>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</si>
  <si>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</si>
  <si>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</si>
  <si>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</si>
  <si>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</si>
  <si>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</si>
  <si>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</si>
  <si>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</si>
  <si>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</si>
  <si>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</si>
  <si>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</si>
  <si>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</si>
  <si>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</si>
  <si>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</si>
  <si>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</si>
  <si>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</si>
  <si>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</si>
  <si>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</si>
  <si>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</si>
  <si>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</si>
  <si>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</si>
  <si>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</si>
  <si>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</si>
  <si>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</si>
  <si>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</si>
  <si>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</si>
  <si>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</si>
  <si>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</si>
  <si>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</si>
  <si>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</si>
  <si>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</si>
  <si>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</si>
  <si>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</si>
  <si>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</si>
  <si>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</si>
  <si>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</si>
  <si>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</si>
  <si>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</si>
  <si>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</si>
  <si>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</si>
  <si>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</si>
  <si>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</si>
  <si>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</si>
  <si>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</si>
  <si>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</si>
  <si>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</si>
  <si>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</si>
  <si>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</si>
  <si>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</si>
  <si>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</si>
  <si>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</si>
  <si>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</si>
  <si>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</si>
  <si>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</si>
  <si>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</si>
  <si>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</si>
  <si>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</si>
  <si>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</si>
  <si>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</si>
  <si>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</si>
  <si>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</si>
  <si>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</si>
  <si>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</si>
  <si>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</si>
  <si>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</si>
  <si>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</si>
  <si>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</si>
  <si>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</si>
  <si>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</si>
  <si>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</si>
  <si>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</si>
  <si>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</si>
  <si>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</si>
  <si>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</si>
  <si>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</si>
  <si>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</si>
  <si>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</si>
  <si>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</si>
  <si>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</si>
  <si>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</si>
  <si>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</si>
  <si>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</si>
  <si>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</si>
  <si>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</si>
  <si>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</si>
  <si>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</si>
  <si>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</si>
  <si>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</si>
  <si>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</si>
  <si>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</si>
  <si>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</si>
  <si>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</si>
  <si>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</si>
  <si>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</si>
  <si>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</si>
  <si>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</si>
  <si>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</si>
  <si>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</si>
  <si>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</si>
  <si>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</si>
  <si>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</si>
  <si>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</si>
  <si>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</si>
  <si>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</si>
  <si>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</si>
  <si>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</si>
  <si>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</si>
  <si>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</si>
  <si>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</si>
  <si>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</si>
  <si>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</si>
  <si>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</si>
  <si>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</si>
  <si>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</si>
  <si>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</si>
  <si>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</si>
  <si>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</si>
  <si>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</si>
  <si>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</si>
  <si>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</si>
  <si>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</si>
  <si>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</si>
  <si>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</si>
  <si>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</si>
  <si>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</si>
  <si>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</si>
  <si>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</si>
  <si>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</si>
  <si>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</si>
  <si>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</si>
  <si>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</si>
  <si>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</si>
  <si>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</si>
  <si>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</si>
  <si>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</si>
  <si>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</si>
  <si>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</si>
  <si>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</si>
  <si>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</si>
  <si>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</si>
  <si>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</si>
  <si>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</si>
  <si>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</si>
  <si>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</si>
  <si>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</si>
  <si>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</si>
  <si>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</si>
  <si>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</si>
  <si>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</si>
  <si>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</si>
  <si>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</si>
  <si>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</si>
  <si>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</si>
  <si>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</si>
  <si>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</si>
  <si>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</si>
  <si>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</si>
  <si>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</si>
  <si>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</si>
  <si>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</si>
  <si>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</si>
  <si>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</si>
  <si>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</si>
  <si>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</si>
  <si>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</si>
  <si>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</si>
  <si>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</si>
  <si>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</si>
  <si>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</si>
  <si>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</si>
  <si>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</si>
  <si>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</si>
  <si>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</si>
  <si>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</si>
  <si>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</si>
  <si>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</si>
  <si>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</si>
  <si>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</si>
  <si>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</si>
  <si>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</si>
  <si>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</si>
  <si>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</si>
  <si>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</si>
  <si>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</si>
  <si>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</si>
  <si>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</si>
  <si>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</si>
  <si>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</si>
  <si>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</si>
  <si>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</si>
  <si>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</si>
  <si>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</si>
  <si>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</si>
  <si>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</si>
  <si>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</si>
  <si>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</si>
  <si>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</si>
  <si>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</si>
  <si>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</si>
  <si>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</si>
  <si>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</si>
  <si>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</si>
  <si>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</si>
  <si>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</si>
  <si>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</si>
  <si>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</si>
  <si>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</si>
  <si>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</si>
  <si>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</si>
  <si>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</si>
  <si>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</si>
  <si>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</si>
  <si>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</si>
  <si>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</si>
  <si>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</si>
  <si>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</si>
  <si>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</si>
  <si>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</si>
  <si>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</si>
  <si>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</si>
  <si>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</si>
  <si>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</si>
  <si>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</si>
  <si>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</si>
  <si>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</si>
  <si>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</si>
  <si>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</si>
  <si>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</si>
  <si>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</si>
  <si>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</si>
  <si>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</si>
  <si>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</si>
  <si>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</si>
  <si>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</si>
  <si>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</si>
  <si>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</si>
  <si>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</si>
  <si>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</si>
  <si>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</si>
  <si>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</si>
  <si>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</si>
  <si>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</si>
  <si>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</si>
  <si>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</si>
  <si>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</si>
  <si>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</si>
  <si>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</si>
  <si>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</si>
  <si>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</si>
  <si>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</si>
  <si>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</si>
  <si>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</si>
  <si>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</si>
  <si>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</si>
  <si>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</si>
  <si>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</si>
  <si>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</si>
  <si>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</si>
  <si>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</si>
  <si>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</si>
  <si>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</si>
  <si>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</si>
  <si>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</si>
  <si>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</si>
  <si>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</si>
  <si>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</si>
  <si>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</si>
  <si>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</si>
  <si>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</si>
  <si>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</si>
  <si>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</si>
  <si>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</si>
  <si>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</si>
  <si>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</si>
  <si>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</si>
  <si>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</si>
  <si>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</si>
  <si>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</si>
  <si>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</si>
  <si>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</si>
  <si>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</si>
  <si>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</si>
  <si>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</si>
  <si>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</si>
  <si>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</si>
  <si>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</si>
  <si>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</si>
  <si>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</si>
  <si>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</si>
  <si>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</si>
  <si>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</si>
  <si>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</si>
  <si>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</si>
  <si>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</si>
  <si>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</si>
  <si>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</si>
  <si>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</si>
  <si>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</si>
  <si>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</si>
  <si>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</si>
  <si>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</si>
  <si>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</si>
  <si>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</si>
  <si>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</si>
  <si>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</si>
  <si>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</si>
  <si>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</si>
  <si>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</si>
  <si>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</si>
  <si>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</si>
  <si>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</si>
  <si>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</si>
  <si>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</si>
  <si>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</si>
  <si>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</si>
  <si>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</si>
  <si>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</si>
  <si>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</si>
  <si>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</si>
  <si>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</si>
  <si>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</si>
  <si>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</si>
  <si>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</si>
  <si>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</si>
  <si>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</si>
  <si>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</si>
  <si>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</si>
  <si>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</si>
  <si>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</si>
  <si>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</si>
  <si>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</si>
  <si>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</si>
  <si>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</si>
  <si>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</si>
  <si>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</si>
  <si>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</si>
  <si>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</si>
  <si>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</si>
  <si>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</si>
  <si>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</si>
  <si>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</si>
  <si>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</si>
  <si>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</si>
  <si>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</si>
  <si>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</si>
  <si>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</si>
  <si>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</si>
  <si>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</si>
  <si>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</si>
  <si>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</si>
  <si>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</si>
  <si>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</si>
  <si>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</si>
  <si>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</si>
  <si>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</si>
  <si>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</si>
  <si>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</si>
  <si>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</si>
  <si>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</si>
  <si>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</si>
  <si>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</si>
  <si>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</si>
  <si>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</si>
  <si>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</si>
  <si>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</si>
  <si>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</si>
  <si>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</si>
  <si>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</si>
  <si>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</si>
  <si>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</si>
  <si>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</si>
  <si>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</si>
  <si>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</si>
  <si>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</si>
  <si>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</si>
  <si>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</si>
  <si>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</si>
  <si>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</si>
  <si>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</si>
  <si>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</si>
  <si>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</si>
  <si>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</si>
  <si>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</si>
  <si>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</si>
  <si>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</si>
  <si>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</si>
  <si>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</si>
  <si>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</si>
  <si>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</si>
  <si>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</si>
  <si>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</si>
  <si>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</si>
  <si>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</si>
  <si>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</si>
  <si>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</si>
  <si>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</si>
  <si>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</si>
  <si>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</si>
  <si>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</si>
  <si>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</si>
  <si>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</si>
  <si>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</si>
  <si>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</si>
  <si>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</si>
  <si>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</si>
  <si>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</si>
  <si>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</si>
  <si>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</si>
  <si>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</si>
  <si>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</si>
  <si>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</si>
  <si>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</si>
  <si>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</si>
  <si>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</si>
  <si>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</si>
  <si>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</si>
  <si>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</si>
  <si>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</si>
  <si>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</si>
  <si>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</si>
  <si>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</si>
  <si>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</si>
  <si>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</si>
  <si>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</si>
  <si>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</si>
  <si>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</si>
  <si>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</si>
  <si>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</si>
  <si>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</si>
  <si>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</si>
  <si>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</si>
  <si>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</si>
  <si>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</si>
  <si>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</si>
  <si>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</si>
  <si>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</si>
  <si>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</si>
  <si>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</si>
  <si>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</si>
  <si>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</si>
  <si>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</si>
  <si>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</si>
  <si>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</si>
  <si>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</si>
  <si>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</si>
  <si>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</si>
  <si>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</si>
  <si>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</si>
  <si>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</si>
  <si>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</si>
  <si>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</si>
  <si>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</si>
  <si>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</si>
  <si>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</si>
  <si>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</si>
  <si>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</si>
  <si>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</si>
  <si>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</si>
  <si>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</si>
  <si>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</si>
  <si>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</si>
  <si>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</si>
  <si>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</si>
  <si>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</si>
  <si>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</si>
  <si>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</si>
  <si>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</si>
  <si>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</si>
  <si>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</si>
  <si>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</si>
  <si>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</si>
  <si>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</si>
  <si>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</si>
  <si>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</si>
  <si>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</si>
  <si>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</si>
  <si>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</si>
  <si>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</si>
  <si>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</si>
  <si>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</si>
  <si>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</si>
  <si>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</si>
  <si>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</si>
  <si>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</si>
  <si>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</si>
  <si>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</si>
  <si>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</si>
  <si>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</si>
  <si>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</si>
  <si>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</si>
  <si>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</si>
  <si>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</si>
  <si>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</si>
  <si>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</si>
  <si>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</si>
  <si>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</si>
  <si>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</si>
  <si>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</si>
  <si>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</si>
  <si>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</si>
  <si>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</si>
  <si>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</si>
  <si>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</si>
  <si>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</si>
  <si>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</si>
  <si>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</si>
  <si>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</si>
  <si>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</si>
  <si>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</si>
  <si>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</si>
  <si>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</si>
  <si>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</si>
  <si>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</si>
  <si>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</si>
  <si>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</si>
  <si>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</si>
  <si>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</si>
  <si>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</si>
  <si>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</si>
  <si>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</si>
  <si>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</si>
  <si>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</si>
  <si>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</si>
  <si>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</si>
  <si>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</si>
  <si>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</si>
  <si>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</si>
  <si>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</si>
  <si>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</si>
  <si>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</si>
  <si>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</si>
  <si>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</si>
  <si>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</si>
  <si>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</si>
  <si>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</si>
  <si>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</si>
  <si>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</si>
  <si>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</si>
  <si>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</si>
  <si>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</si>
  <si>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</si>
  <si>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</si>
  <si>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</si>
  <si>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</si>
  <si>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</si>
  <si>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</si>
  <si>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</si>
  <si>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</si>
  <si>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</si>
  <si>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</si>
  <si>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</si>
  <si>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</si>
  <si>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</si>
  <si>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</si>
  <si>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</si>
  <si>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</si>
  <si>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</si>
  <si>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</si>
  <si>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</si>
  <si>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</si>
  <si>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</si>
  <si>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</si>
  <si>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</si>
  <si>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</si>
  <si>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</si>
  <si>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</si>
  <si>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</si>
  <si>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</si>
  <si>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</si>
  <si>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</si>
  <si>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</si>
  <si>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</si>
  <si>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</si>
  <si>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</si>
  <si>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</si>
  <si>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</si>
  <si>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</si>
  <si>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</si>
  <si>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</si>
  <si>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</si>
  <si>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</si>
  <si>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</si>
  <si>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</si>
  <si>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</si>
  <si>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</si>
  <si>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</si>
  <si>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</si>
  <si>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</si>
  <si>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</si>
  <si>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</si>
  <si>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</si>
  <si>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</si>
  <si>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</si>
  <si>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</si>
  <si>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</si>
  <si>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</si>
  <si>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</si>
  <si>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</si>
  <si>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</si>
  <si>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</si>
  <si>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</si>
  <si>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</si>
  <si>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</si>
  <si>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</si>
  <si>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</si>
  <si>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</si>
  <si>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</si>
  <si>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</si>
  <si>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</si>
  <si>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</si>
  <si>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</si>
  <si>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</si>
  <si>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</si>
  <si>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</si>
  <si>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</si>
  <si>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</si>
  <si>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</si>
  <si>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</si>
  <si>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</si>
  <si>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</si>
  <si>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</si>
  <si>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</si>
  <si>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</si>
  <si>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</si>
  <si>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</si>
  <si>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</si>
  <si>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</si>
  <si>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</si>
  <si>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</si>
  <si>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</si>
  <si>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</si>
  <si>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</si>
  <si>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</si>
  <si>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</si>
  <si>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</si>
  <si>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</si>
  <si>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</si>
  <si>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</si>
  <si>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</si>
  <si>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</si>
  <si>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</si>
  <si>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</si>
  <si>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</si>
  <si>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</si>
  <si>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</si>
  <si>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</si>
  <si>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</si>
  <si>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</si>
  <si>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</si>
  <si>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</si>
  <si>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</si>
  <si>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</si>
  <si>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</si>
  <si>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</si>
  <si>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</si>
  <si>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</si>
  <si>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</si>
  <si>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</si>
  <si>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</si>
  <si>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</si>
  <si>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</si>
  <si>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</si>
  <si>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</si>
  <si>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</si>
  <si>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</si>
  <si>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</si>
  <si>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</si>
  <si>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</si>
  <si>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</si>
  <si>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</si>
  <si>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</si>
  <si>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</si>
  <si>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</si>
  <si>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</si>
  <si>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</si>
  <si>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</si>
  <si>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</si>
  <si>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</si>
  <si>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</si>
  <si>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</si>
  <si>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</si>
  <si>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</si>
  <si>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</si>
  <si>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</si>
  <si>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</si>
  <si>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</si>
  <si>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</si>
  <si>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</si>
  <si>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</si>
  <si>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</si>
  <si>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</si>
  <si>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</si>
  <si>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</si>
  <si>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</si>
  <si>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</si>
  <si>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</si>
  <si>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</si>
  <si>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</si>
  <si>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</si>
  <si>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</si>
  <si>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</si>
  <si>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</si>
  <si>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</si>
  <si>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</si>
  <si>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</si>
  <si>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</si>
  <si>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</si>
  <si>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</si>
  <si>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</si>
  <si>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</si>
  <si>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</si>
  <si>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</si>
  <si>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</si>
  <si>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</si>
  <si>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</si>
  <si>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</si>
  <si>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</si>
  <si>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</si>
  <si>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</si>
  <si>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</si>
  <si>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</si>
  <si>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</si>
  <si>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</si>
  <si>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</si>
  <si>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</si>
  <si>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</si>
  <si>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</si>
  <si>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</si>
  <si>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</si>
  <si>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</si>
  <si>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</si>
  <si>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</si>
  <si>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</si>
  <si>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</si>
  <si>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</si>
  <si>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</si>
  <si>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</si>
  <si>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</si>
  <si>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</si>
  <si>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</si>
  <si>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</si>
  <si>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</si>
  <si>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</si>
  <si>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</si>
  <si>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</si>
  <si>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</si>
  <si>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</si>
  <si>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</si>
  <si>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</si>
  <si>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</si>
  <si>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</si>
  <si>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</si>
  <si>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</si>
  <si>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</si>
  <si>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</si>
  <si>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</si>
  <si>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</si>
  <si>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</si>
  <si>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</si>
  <si>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</si>
  <si>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</si>
  <si>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</si>
  <si>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</si>
  <si>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</si>
  <si>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</si>
  <si>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</si>
  <si>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</si>
  <si>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</si>
  <si>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</si>
  <si>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</si>
  <si>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</si>
  <si>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</si>
  <si>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</si>
  <si>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</si>
  <si>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</si>
  <si>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</si>
  <si>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</si>
  <si>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</si>
  <si>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</si>
  <si>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</si>
  <si>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</si>
  <si>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</si>
  <si>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</si>
  <si>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</si>
  <si>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</si>
  <si>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</si>
  <si>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</si>
  <si>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</si>
  <si>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</si>
  <si>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</si>
  <si>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</si>
  <si>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</si>
  <si>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</si>
  <si>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</si>
  <si>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</si>
  <si>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</si>
  <si>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</si>
  <si>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</si>
  <si>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</si>
  <si>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</si>
  <si>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</si>
  <si>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</si>
  <si>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</si>
  <si>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</si>
  <si>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</si>
  <si>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</si>
  <si>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</si>
  <si>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</si>
  <si>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</si>
  <si>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</si>
  <si>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</si>
  <si>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</si>
  <si>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</si>
  <si>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</si>
  <si>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</si>
  <si>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</si>
  <si>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</si>
  <si>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</si>
  <si>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</si>
  <si>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</si>
  <si>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</si>
  <si>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</si>
  <si>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</si>
  <si>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</si>
  <si>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</si>
  <si>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</si>
  <si>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</si>
  <si>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</si>
  <si>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</si>
  <si>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</si>
  <si>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</si>
  <si>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</si>
  <si>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</si>
  <si>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</si>
  <si>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</si>
  <si>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</si>
  <si>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</si>
  <si>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</si>
  <si>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</si>
  <si>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</si>
  <si>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</si>
  <si>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</si>
  <si>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</si>
  <si>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</si>
  <si>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</si>
  <si>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</si>
  <si>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</si>
  <si>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</si>
  <si>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</si>
  <si>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</si>
  <si>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</si>
  <si>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</si>
  <si>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</si>
  <si>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</si>
  <si>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</si>
  <si>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</si>
  <si>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</si>
  <si>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</si>
  <si>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</si>
  <si>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</si>
  <si>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</si>
  <si>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</si>
  <si>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</si>
  <si>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</si>
  <si>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</si>
  <si>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</si>
  <si>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</si>
  <si>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</si>
  <si>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</si>
  <si>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</si>
  <si>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</si>
  <si>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</si>
  <si>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</si>
  <si>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</si>
  <si>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</si>
  <si>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</si>
  <si>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</si>
  <si>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</si>
  <si>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</si>
  <si>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</si>
  <si>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</si>
  <si>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</si>
  <si>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</si>
  <si>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</si>
  <si>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</si>
  <si>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</si>
  <si>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</si>
  <si>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</si>
  <si>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</si>
  <si>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</si>
  <si>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</si>
  <si>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</si>
  <si>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</si>
  <si>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</si>
  <si>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</si>
  <si>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</si>
  <si>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</si>
  <si>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</si>
  <si>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</si>
  <si>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</si>
  <si>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</si>
  <si>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</si>
  <si>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</si>
  <si>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</si>
  <si>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</si>
  <si>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</si>
  <si>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</si>
  <si>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</si>
  <si>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</si>
  <si>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</si>
  <si>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</si>
  <si>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</si>
  <si>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</si>
  <si>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</si>
  <si>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</si>
  <si>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</si>
  <si>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</si>
  <si>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</si>
  <si>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</si>
  <si>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</si>
  <si>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</si>
  <si>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</si>
  <si>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</si>
  <si>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</si>
  <si>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</si>
  <si>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</si>
  <si>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</si>
  <si>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</si>
  <si>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</si>
  <si>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</si>
  <si>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</si>
  <si>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</si>
  <si>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</si>
  <si>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</si>
  <si>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</si>
  <si>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</si>
  <si>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</si>
  <si>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</si>
  <si>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</si>
  <si>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</si>
  <si>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</si>
  <si>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</si>
  <si>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</si>
  <si>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</si>
  <si>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</si>
  <si>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</si>
  <si>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</si>
  <si>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</si>
  <si>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</si>
  <si>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</si>
  <si>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</si>
  <si>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</si>
  <si>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</si>
  <si>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</si>
  <si>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</si>
  <si>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</si>
  <si>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</si>
  <si>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</si>
  <si>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</si>
  <si>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</si>
  <si>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</si>
  <si>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</si>
  <si>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</si>
  <si>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</si>
  <si>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</si>
  <si>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</si>
  <si>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</si>
  <si>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</si>
  <si>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</si>
  <si>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</si>
  <si>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</si>
  <si>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</si>
  <si>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</si>
  <si>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</si>
  <si>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</si>
  <si>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</si>
  <si>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</si>
  <si>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</si>
  <si>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</si>
  <si>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</si>
  <si>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</si>
  <si>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</si>
  <si>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</si>
  <si>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</si>
  <si>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</si>
  <si>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</si>
  <si>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</si>
  <si>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</si>
  <si>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</si>
  <si>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</si>
  <si>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</si>
  <si>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</si>
  <si>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</si>
  <si>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</si>
  <si>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</si>
  <si>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</si>
  <si>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</si>
  <si>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</si>
  <si>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</si>
  <si>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</si>
  <si>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</si>
  <si>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</si>
  <si>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</si>
  <si>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</si>
  <si>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</si>
  <si>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</si>
  <si>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</si>
  <si>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</si>
  <si>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</si>
  <si>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</si>
  <si>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</si>
  <si>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</si>
  <si>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</si>
  <si>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</si>
  <si>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</si>
  <si>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</si>
  <si>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</si>
  <si>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</si>
  <si>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</si>
  <si>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</si>
  <si>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</si>
  <si>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</si>
  <si>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</si>
  <si>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</si>
  <si>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</si>
  <si>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</si>
  <si>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</si>
  <si>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</si>
  <si>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</si>
  <si>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</si>
  <si>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</si>
  <si>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</si>
  <si>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</si>
  <si>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</si>
  <si>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</si>
  <si>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</si>
  <si>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</si>
  <si>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</si>
  <si>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</si>
  <si>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</si>
  <si>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</si>
  <si>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</si>
  <si>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</si>
  <si>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</si>
  <si>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</si>
  <si>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</si>
  <si>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</si>
  <si>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</si>
  <si>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</si>
  <si>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</si>
  <si>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</si>
  <si>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</si>
  <si>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</si>
  <si>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</si>
  <si>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</si>
  <si>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</si>
  <si>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</si>
  <si>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</si>
  <si>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</si>
  <si>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</si>
  <si>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</si>
  <si>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</si>
  <si>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</si>
  <si>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</si>
  <si>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</si>
  <si>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</si>
  <si>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</si>
  <si>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</si>
  <si>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</si>
  <si>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</si>
  <si>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</si>
  <si>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</si>
  <si>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</si>
  <si>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</si>
  <si>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</si>
  <si>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</si>
  <si>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</si>
  <si>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</si>
  <si>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</si>
  <si>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</si>
  <si>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</si>
  <si>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</si>
  <si>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</si>
  <si>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</si>
  <si>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</si>
  <si>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</si>
  <si>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</si>
  <si>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</si>
  <si>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</si>
  <si>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</si>
  <si>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</si>
  <si>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</si>
  <si>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</si>
  <si>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</si>
  <si>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</si>
  <si>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</si>
  <si>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</si>
  <si>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</si>
  <si>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</si>
  <si>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</si>
  <si>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</si>
  <si>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</si>
  <si>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</si>
  <si>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</si>
  <si>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</si>
  <si>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</si>
  <si>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</si>
  <si>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</si>
  <si>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</si>
  <si>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</si>
  <si>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</si>
  <si>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</si>
  <si>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</si>
  <si>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</si>
  <si>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</si>
  <si>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</si>
  <si>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</si>
  <si>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</si>
  <si>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</si>
  <si>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</si>
  <si>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</si>
  <si>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</si>
  <si>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</si>
  <si>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</si>
  <si>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</si>
  <si>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</si>
  <si>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</si>
  <si>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</si>
  <si>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</si>
  <si>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</si>
  <si>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</si>
  <si>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</si>
  <si>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</si>
  <si>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</si>
  <si>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</si>
  <si>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</si>
  <si>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</si>
  <si>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</si>
  <si>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</si>
  <si>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</si>
  <si>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</si>
  <si>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</si>
  <si>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</si>
  <si>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</si>
  <si>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</si>
  <si>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</si>
  <si>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</si>
  <si>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</si>
  <si>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</si>
  <si>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</si>
  <si>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</si>
  <si>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</si>
  <si>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</si>
  <si>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</si>
  <si>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</si>
  <si>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</si>
  <si>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</si>
  <si>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</si>
  <si>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</si>
  <si>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</si>
  <si>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</si>
  <si>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</si>
  <si>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</si>
  <si>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</si>
  <si>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</si>
  <si>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</si>
  <si>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</si>
  <si>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</si>
  <si>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</si>
  <si>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</si>
  <si>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</si>
  <si>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</si>
  <si>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</si>
  <si>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</si>
  <si>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</si>
  <si>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</si>
  <si>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</si>
  <si>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</si>
  <si>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</si>
  <si>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</si>
  <si>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</si>
  <si>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</si>
  <si>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</si>
  <si>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</si>
  <si>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</si>
  <si>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</si>
  <si>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</si>
  <si>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</si>
  <si>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</si>
  <si>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</si>
  <si>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</si>
  <si>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</si>
  <si>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</si>
  <si>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</si>
  <si>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</si>
  <si>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</si>
  <si>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</si>
  <si>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</si>
  <si>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</si>
  <si>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</si>
  <si>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</si>
  <si>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</si>
  <si>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</si>
  <si>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</si>
  <si>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</si>
  <si>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</si>
  <si>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</si>
  <si>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</si>
  <si>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</si>
  <si>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</si>
  <si>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</si>
  <si>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</si>
  <si>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</si>
  <si>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</si>
  <si>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</si>
  <si>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</si>
  <si>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</si>
  <si>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</si>
  <si>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</si>
  <si>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</si>
  <si>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</si>
  <si>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</si>
  <si>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</si>
  <si>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</si>
  <si>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</si>
  <si>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</si>
  <si>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</si>
  <si>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</si>
  <si>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</si>
  <si>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</si>
  <si>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</si>
  <si>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</si>
  <si>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</si>
  <si>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</si>
  <si>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</si>
  <si>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</si>
  <si>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</si>
  <si>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</si>
  <si>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</si>
  <si>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</si>
  <si>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</si>
  <si>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</si>
  <si>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</si>
  <si>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</si>
  <si>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</si>
  <si>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</si>
  <si>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</si>
  <si>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</si>
  <si>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</si>
  <si>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</si>
  <si>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</si>
  <si>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</si>
  <si>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</si>
  <si>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</si>
  <si>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</si>
  <si>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</si>
  <si>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</si>
  <si>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</si>
  <si>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</si>
  <si>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</si>
  <si>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</si>
  <si>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</si>
  <si>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</si>
  <si>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</si>
  <si>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</si>
  <si>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</si>
  <si>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</si>
  <si>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</si>
  <si>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</si>
  <si>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</si>
  <si>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</si>
  <si>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</si>
  <si>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</si>
  <si>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</si>
  <si>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</si>
  <si>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</si>
  <si>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</si>
  <si>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</si>
  <si>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</si>
  <si>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</si>
  <si>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</si>
  <si>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</si>
  <si>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</si>
  <si>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</si>
  <si>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</si>
  <si>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</si>
  <si>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</si>
  <si>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</si>
  <si>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</si>
  <si>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</si>
  <si>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</si>
  <si>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</si>
  <si>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</si>
  <si>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</si>
  <si>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</si>
  <si>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</si>
  <si>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</si>
  <si>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</si>
  <si>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</si>
  <si>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</si>
  <si>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</si>
  <si>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</si>
  <si>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</si>
  <si>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</si>
  <si>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</si>
  <si>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</si>
  <si>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</si>
  <si>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</si>
  <si>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</si>
  <si>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</si>
  <si>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</si>
  <si>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</si>
  <si>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</si>
  <si>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</si>
  <si>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</si>
  <si>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</si>
  <si>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</si>
  <si>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</si>
  <si>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</si>
  <si>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</si>
  <si>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</si>
  <si>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</si>
  <si>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</si>
  <si>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</si>
  <si>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</si>
  <si>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</si>
  <si>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</si>
  <si>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</si>
  <si>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</si>
  <si>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</si>
  <si>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</si>
  <si>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</si>
  <si>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</si>
  <si>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</si>
  <si>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</si>
  <si>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</si>
  <si>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</si>
  <si>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</si>
  <si>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</si>
  <si>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</si>
  <si>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</si>
  <si>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</si>
  <si>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</si>
  <si>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</si>
  <si>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</si>
  <si>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</si>
  <si>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</si>
  <si>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</si>
  <si>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</si>
  <si>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</si>
  <si>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</si>
  <si>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</si>
  <si>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</si>
  <si>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</si>
  <si>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</si>
  <si>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</si>
  <si>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</si>
  <si>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</si>
  <si>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</si>
  <si>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</si>
  <si>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</si>
  <si>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</si>
  <si>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</si>
  <si>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</si>
  <si>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</si>
  <si>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</si>
  <si>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</si>
  <si>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</si>
  <si>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</si>
  <si>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</si>
  <si>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</si>
  <si>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</si>
  <si>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</si>
  <si>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</si>
  <si>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</si>
  <si>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</si>
  <si>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</si>
  <si>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</si>
  <si>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</si>
  <si>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</si>
  <si>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</si>
  <si>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</si>
  <si>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</si>
  <si>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</si>
  <si>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</si>
  <si>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</si>
  <si>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</si>
  <si>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</si>
  <si>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</si>
  <si>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</si>
  <si>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</si>
  <si>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</si>
  <si>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</si>
  <si>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</si>
  <si>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</si>
  <si>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</si>
  <si>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</si>
  <si>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</si>
  <si>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</si>
  <si>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</si>
  <si>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</si>
  <si>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</si>
  <si>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</si>
  <si>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</si>
  <si>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</si>
  <si>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</si>
  <si>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</si>
  <si>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</si>
  <si>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</si>
  <si>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</si>
  <si>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</si>
  <si>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</si>
  <si>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</si>
  <si>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</si>
  <si>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</si>
  <si>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</si>
  <si>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</si>
  <si>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</si>
  <si>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</si>
  <si>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</si>
  <si>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</si>
  <si>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</si>
  <si>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</si>
  <si>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</si>
  <si>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</si>
  <si>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</si>
  <si>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</si>
  <si>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</si>
  <si>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</si>
  <si>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</si>
  <si>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</si>
  <si>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</si>
  <si>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</si>
  <si>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</si>
  <si>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</si>
  <si>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</si>
  <si>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</si>
  <si>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</si>
  <si>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</si>
  <si>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</si>
  <si>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</si>
  <si>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</si>
  <si>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</si>
  <si>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</si>
  <si>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</si>
  <si>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</si>
  <si>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</si>
  <si>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</si>
  <si>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</si>
  <si>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</si>
  <si>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</si>
  <si>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</si>
  <si>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</si>
  <si>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</si>
  <si>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</si>
  <si>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</si>
  <si>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</si>
  <si>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</si>
  <si>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</si>
  <si>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</si>
  <si>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</si>
  <si>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</si>
  <si>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</si>
  <si>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</si>
  <si>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</si>
  <si>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</si>
  <si>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</si>
  <si>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</si>
  <si>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</si>
  <si>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</si>
  <si>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</si>
  <si>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</si>
  <si>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</si>
  <si>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</si>
  <si>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</si>
  <si>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</si>
  <si>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</si>
  <si>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</si>
  <si>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</si>
  <si>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</si>
  <si>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</si>
  <si>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</si>
  <si>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</si>
  <si>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</si>
  <si>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</si>
  <si>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</si>
  <si>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</si>
  <si>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</si>
  <si>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</si>
  <si>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</si>
  <si>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</si>
  <si>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</si>
  <si>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</si>
  <si>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</si>
  <si>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</si>
  <si>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</si>
  <si>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</si>
  <si>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</si>
  <si>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</si>
  <si>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</si>
  <si>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</si>
  <si>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</si>
  <si>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</si>
  <si>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</si>
  <si>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</si>
  <si>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</si>
  <si>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</si>
  <si>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</si>
  <si>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</si>
  <si>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</si>
  <si>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</si>
  <si>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</si>
  <si>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</si>
  <si>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</si>
  <si>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</si>
  <si>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</si>
  <si>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</si>
  <si>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</si>
  <si>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</si>
  <si>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</si>
  <si>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</si>
  <si>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</si>
  <si>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</si>
  <si>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</si>
  <si>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</si>
  <si>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</si>
  <si>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</si>
  <si>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</si>
  <si>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</si>
  <si>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</si>
  <si>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</si>
  <si>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</si>
  <si>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</si>
  <si>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</si>
  <si>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</si>
  <si>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</si>
  <si>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</si>
  <si>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</si>
  <si>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</si>
  <si>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</si>
  <si>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</si>
  <si>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</si>
  <si>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</si>
  <si>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</si>
  <si>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</si>
  <si>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</si>
  <si>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</si>
  <si>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</si>
  <si>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</si>
  <si>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</si>
  <si>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</si>
  <si>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</si>
  <si>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</si>
  <si>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</si>
  <si>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</si>
  <si>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</si>
  <si>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</si>
  <si>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</si>
  <si>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</si>
  <si>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</si>
  <si>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</si>
  <si>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</si>
  <si>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</si>
  <si>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</si>
  <si>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</si>
  <si>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</si>
  <si>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</si>
  <si>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</si>
  <si>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</si>
  <si>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</si>
  <si>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</si>
  <si>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</si>
  <si>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</si>
  <si>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</si>
  <si>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</si>
  <si>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</si>
  <si>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</si>
  <si>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</si>
  <si>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</si>
  <si>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</si>
  <si>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</si>
  <si>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</si>
  <si>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</si>
  <si>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</si>
  <si>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</si>
  <si>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</si>
  <si>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</si>
  <si>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</si>
  <si>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</si>
  <si>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</si>
  <si>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</si>
  <si>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</si>
  <si>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</si>
  <si>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</si>
  <si>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</si>
  <si>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</si>
  <si>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</si>
  <si>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</si>
  <si>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</si>
  <si>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</si>
  <si>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</si>
  <si>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</si>
  <si>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</si>
  <si>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</si>
  <si>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</si>
  <si>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</si>
  <si>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</si>
  <si>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</si>
  <si>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</si>
  <si>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</si>
  <si>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</si>
  <si>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</si>
  <si>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</si>
  <si>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</si>
  <si>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</si>
  <si>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</si>
  <si>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</si>
  <si>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</si>
  <si>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</si>
  <si>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</si>
  <si>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</si>
  <si>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</si>
  <si>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</si>
  <si>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</si>
  <si>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</si>
  <si>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</si>
  <si>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</si>
  <si>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</si>
  <si>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</si>
  <si>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</si>
  <si>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</si>
  <si>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</si>
  <si>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</si>
  <si>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</si>
  <si>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</si>
  <si>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</si>
  <si>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</si>
  <si>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</si>
  <si>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</si>
  <si>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</si>
  <si>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</si>
  <si>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</si>
  <si>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</si>
  <si>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</si>
  <si>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</si>
  <si>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</si>
  <si>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</si>
  <si>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</si>
  <si>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</si>
  <si>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</si>
  <si>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</si>
  <si>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</si>
  <si>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</si>
  <si>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</si>
  <si>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</si>
  <si>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</si>
  <si>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</si>
  <si>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</si>
  <si>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</si>
  <si>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</si>
  <si>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</si>
  <si>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</si>
  <si>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</si>
  <si>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</si>
  <si>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</si>
  <si>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</si>
  <si>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</si>
  <si>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</si>
  <si>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</si>
  <si>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</si>
  <si>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</si>
  <si>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</si>
  <si>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</si>
  <si>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</si>
  <si>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</si>
  <si>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</si>
  <si>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</si>
  <si>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</si>
  <si>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</si>
  <si>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</si>
  <si>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</si>
  <si>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</si>
  <si>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</si>
  <si>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</si>
  <si>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</si>
  <si>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</si>
  <si>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</si>
  <si>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</si>
  <si>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</si>
  <si>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</si>
  <si>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</si>
  <si>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</si>
  <si>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</si>
  <si>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</si>
  <si>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</si>
  <si>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</si>
  <si>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</si>
  <si>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</si>
  <si>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</si>
  <si>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</si>
  <si>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</si>
  <si>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</si>
  <si>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</si>
  <si>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</si>
  <si>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</si>
  <si>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</si>
  <si>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</si>
  <si>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</si>
  <si>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</si>
  <si>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</si>
  <si>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</si>
  <si>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</si>
  <si>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</si>
  <si>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</si>
  <si>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</si>
  <si>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</si>
  <si>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</si>
  <si>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</si>
  <si>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</si>
  <si>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</si>
  <si>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</si>
  <si>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</si>
  <si>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</si>
  <si>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</si>
  <si>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</si>
  <si>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</si>
  <si>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</si>
  <si>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</si>
  <si>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</si>
  <si>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</si>
  <si>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</si>
  <si>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</si>
  <si>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</si>
  <si>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</si>
  <si>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</si>
  <si>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</si>
  <si>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</si>
  <si>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</si>
  <si>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</si>
  <si>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</si>
  <si>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</si>
  <si>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</si>
  <si>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</si>
  <si>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</si>
  <si>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</si>
  <si>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</si>
  <si>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</si>
  <si>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</si>
  <si>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</si>
  <si>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</si>
  <si>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</si>
  <si>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</si>
  <si>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</si>
  <si>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</si>
  <si>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</si>
  <si>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</si>
  <si>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</si>
  <si>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</si>
  <si>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</si>
  <si>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</si>
  <si>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</si>
  <si>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</si>
  <si>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</si>
  <si>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</si>
  <si>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</si>
  <si>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</si>
  <si>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</si>
  <si>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</si>
  <si>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</si>
  <si>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</si>
  <si>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</si>
  <si>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</si>
  <si>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</si>
  <si>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</si>
  <si>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</si>
  <si>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</si>
  <si>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</si>
  <si>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</si>
  <si>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</si>
  <si>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</si>
  <si>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</si>
  <si>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</si>
  <si>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</si>
  <si>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</si>
  <si>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</si>
  <si>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</si>
  <si>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</si>
  <si>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</si>
  <si>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</si>
  <si>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</si>
  <si>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</si>
  <si>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</si>
  <si>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</si>
  <si>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</si>
  <si>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</si>
  <si>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</si>
  <si>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</si>
  <si>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</si>
  <si>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</si>
  <si>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</si>
  <si>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</si>
  <si>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</si>
  <si>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</si>
  <si>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</si>
  <si>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</si>
  <si>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</si>
  <si>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</si>
  <si>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</si>
  <si>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</si>
  <si>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</si>
  <si>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</si>
  <si>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</si>
  <si>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</si>
  <si>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</si>
  <si>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</si>
  <si>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</si>
  <si>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</si>
  <si>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</si>
  <si>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</si>
  <si>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</si>
  <si>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</si>
  <si>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</si>
  <si>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</si>
  <si>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</si>
  <si>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</si>
  <si>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</si>
  <si>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</si>
  <si>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</si>
  <si>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</si>
  <si>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</si>
  <si>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</si>
  <si>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</si>
  <si>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</si>
  <si>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</si>
  <si>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</si>
  <si>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</si>
  <si>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</si>
  <si>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</si>
  <si>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</si>
  <si>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</si>
  <si>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</si>
  <si>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</si>
  <si>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</si>
  <si>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</si>
  <si>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</si>
  <si>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</si>
  <si>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</si>
  <si>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</si>
  <si>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</si>
  <si>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</si>
  <si>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</si>
  <si>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</si>
  <si>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</si>
  <si>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</si>
  <si>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</si>
  <si>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</si>
  <si>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</si>
  <si>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</si>
  <si>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</si>
  <si>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</si>
  <si>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</si>
  <si>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</si>
  <si>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</si>
  <si>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</si>
  <si>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</si>
  <si>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</si>
  <si>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</si>
  <si>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</si>
  <si>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</si>
  <si>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</si>
  <si>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</si>
  <si>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</si>
  <si>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</si>
  <si>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</si>
  <si>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</si>
  <si>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</si>
  <si>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</si>
  <si>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</si>
  <si>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</si>
  <si>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</si>
  <si>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</si>
  <si>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</si>
  <si>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</si>
  <si>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</si>
  <si>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</si>
  <si>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</si>
  <si>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</si>
  <si>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</si>
  <si>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</si>
  <si>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</si>
  <si>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</si>
  <si>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</si>
  <si>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</si>
  <si>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</si>
  <si>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</si>
  <si>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</si>
  <si>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</si>
  <si>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</si>
  <si>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</si>
  <si>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</si>
  <si>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</si>
  <si>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</si>
  <si>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</si>
  <si>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</si>
  <si>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</si>
  <si>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</si>
  <si>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</si>
  <si>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</si>
  <si>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</si>
  <si>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</si>
  <si>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</si>
  <si>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</si>
  <si>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</si>
  <si>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</si>
  <si>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</si>
  <si>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</si>
  <si>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</si>
  <si>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</si>
  <si>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</si>
  <si>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</si>
  <si>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</si>
  <si>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</si>
  <si>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</si>
  <si>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</si>
  <si>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</si>
  <si>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</si>
  <si>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</si>
  <si>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</si>
  <si>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</si>
  <si>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</si>
  <si>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</si>
  <si>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</si>
  <si>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</si>
  <si>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</si>
  <si>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</si>
  <si>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</si>
  <si>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</si>
  <si>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</si>
  <si>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</si>
  <si>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</si>
  <si>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</si>
  <si>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</si>
  <si>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</si>
  <si>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</si>
  <si>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</si>
  <si>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</si>
  <si>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</si>
  <si>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</si>
  <si>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</si>
  <si>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</si>
  <si>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</si>
  <si>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</si>
  <si>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</si>
  <si>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</si>
  <si>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</si>
  <si>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</si>
  <si>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</si>
  <si>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</si>
  <si>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</si>
  <si>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</si>
  <si>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</si>
  <si>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</si>
  <si>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</si>
  <si>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</si>
  <si>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</si>
  <si>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</si>
  <si>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</si>
  <si>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</si>
  <si>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</si>
  <si>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</si>
  <si>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</si>
  <si>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</si>
  <si>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</si>
  <si>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</si>
  <si>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</si>
  <si>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</si>
  <si>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</si>
  <si>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</si>
  <si>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</si>
  <si>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</si>
  <si>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</si>
  <si>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</si>
  <si>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</si>
  <si>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</si>
  <si>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</si>
  <si>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</si>
  <si>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</si>
  <si>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</si>
  <si>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</si>
  <si>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</si>
  <si>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</si>
  <si>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</si>
  <si>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</si>
  <si>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</si>
  <si>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</si>
  <si>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</si>
  <si>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</si>
  <si>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</si>
  <si>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</si>
  <si>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</si>
  <si>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</si>
  <si>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</si>
  <si>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</si>
  <si>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</si>
  <si>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</si>
  <si>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</si>
  <si>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</si>
  <si>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</si>
  <si>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</si>
  <si>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</si>
  <si>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</si>
  <si>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</si>
  <si>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</si>
  <si>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</si>
  <si>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</si>
  <si>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</si>
  <si>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</si>
  <si>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</si>
  <si>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</si>
  <si>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</si>
  <si>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</si>
  <si>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</si>
  <si>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</si>
  <si>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</si>
  <si>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</si>
  <si>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</si>
  <si>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</si>
  <si>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</si>
  <si>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</si>
  <si>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</si>
  <si>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</si>
  <si>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</si>
  <si>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</si>
  <si>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</si>
  <si>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</si>
  <si>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</si>
  <si>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</si>
  <si>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</si>
  <si>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</si>
  <si>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</si>
  <si>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</si>
  <si>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</si>
  <si>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</si>
  <si>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</si>
  <si>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</si>
  <si>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</si>
  <si>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</si>
  <si>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</si>
  <si>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</si>
  <si>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</si>
  <si>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</si>
  <si>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</si>
  <si>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</si>
  <si>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</si>
  <si>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</si>
  <si>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</si>
  <si>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</si>
  <si>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</si>
  <si>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</si>
  <si>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</si>
  <si>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</si>
  <si>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</si>
  <si>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</si>
  <si>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</si>
  <si>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</si>
  <si>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</si>
  <si>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</si>
  <si>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</si>
  <si>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</si>
  <si>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</si>
  <si>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</si>
  <si>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</si>
  <si>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</si>
  <si>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</si>
  <si>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</si>
  <si>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</si>
  <si>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</si>
  <si>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</si>
  <si>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</si>
  <si>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</si>
  <si>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</si>
  <si>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</si>
  <si>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</si>
  <si>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</si>
  <si>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</si>
  <si>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</si>
  <si>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</si>
  <si>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</si>
  <si>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</si>
  <si>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</si>
  <si>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</si>
  <si>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</si>
  <si>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</si>
  <si>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</si>
  <si>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</si>
  <si>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</si>
  <si>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</si>
  <si>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</si>
  <si>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</si>
  <si>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</si>
  <si>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</si>
  <si>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</si>
  <si>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</si>
  <si>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</si>
  <si>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</si>
  <si>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</si>
  <si>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</si>
  <si>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</si>
  <si>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</si>
  <si>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</si>
  <si>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</si>
  <si>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</si>
  <si>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</si>
  <si>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</si>
  <si>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</si>
  <si>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</si>
  <si>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</si>
  <si>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</si>
  <si>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</si>
  <si>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</si>
  <si>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</si>
  <si>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</si>
  <si>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</si>
  <si>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</si>
  <si>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</si>
  <si>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</si>
  <si>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</si>
  <si>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</si>
  <si>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</si>
  <si>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</si>
  <si>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</si>
  <si>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</si>
  <si>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</si>
  <si>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</si>
  <si>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</si>
  <si>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</si>
  <si>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</si>
  <si>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</si>
  <si>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</si>
  <si>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</si>
  <si>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</si>
  <si>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</si>
  <si>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</si>
  <si>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</si>
  <si>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</si>
  <si>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</si>
  <si>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</si>
  <si>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</si>
  <si>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</si>
  <si>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</si>
  <si>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</si>
  <si>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</si>
  <si>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</si>
  <si>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</si>
  <si>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</si>
  <si>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</si>
  <si>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</si>
  <si>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</si>
  <si>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</si>
  <si>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</si>
  <si>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</si>
  <si>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</si>
  <si>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</si>
  <si>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</si>
  <si>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</si>
  <si>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</si>
  <si>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</si>
  <si>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</si>
  <si>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</si>
  <si>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</si>
  <si>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</si>
  <si>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</si>
  <si>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</si>
  <si>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</si>
  <si>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</si>
  <si>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</si>
  <si>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</si>
  <si>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</si>
  <si>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</si>
  <si>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</si>
  <si>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</si>
  <si>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</si>
  <si>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</si>
  <si>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</si>
  <si>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</si>
  <si>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</si>
  <si>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</si>
  <si>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</si>
  <si>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</si>
  <si>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</si>
  <si>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</si>
  <si>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</si>
  <si>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</si>
  <si>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</si>
  <si>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</si>
  <si>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</si>
  <si>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</si>
  <si>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</si>
  <si>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</si>
  <si>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</si>
  <si>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</si>
  <si>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</si>
  <si>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</si>
  <si>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</si>
  <si>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</si>
  <si>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</si>
  <si>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</si>
  <si>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</si>
  <si>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</si>
  <si>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</si>
  <si>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</si>
  <si>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</si>
  <si>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</si>
  <si>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</si>
  <si>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</si>
  <si>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</si>
  <si>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</si>
  <si>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</si>
  <si>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</si>
  <si>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</si>
  <si>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</si>
  <si>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</si>
  <si>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</si>
  <si>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</si>
  <si>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</si>
  <si>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</si>
  <si>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</si>
  <si>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</si>
  <si>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</si>
  <si>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</si>
  <si>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</si>
  <si>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</si>
  <si>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</si>
  <si>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</si>
  <si>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</si>
  <si>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</si>
  <si>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</si>
  <si>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</si>
  <si>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</si>
  <si>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</si>
  <si>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</si>
  <si>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</si>
  <si>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</si>
  <si>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</si>
  <si>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</si>
  <si>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</si>
  <si>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</si>
  <si>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</si>
  <si>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</si>
  <si>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</si>
  <si>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</si>
  <si>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</si>
  <si>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</si>
  <si>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</si>
  <si>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</si>
  <si>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</si>
  <si>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</si>
  <si>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</si>
  <si>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</si>
  <si>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</si>
  <si>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</si>
  <si>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</si>
  <si>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</si>
  <si>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</si>
  <si>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</si>
  <si>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</si>
  <si>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</si>
  <si>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</si>
  <si>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</si>
  <si>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</si>
  <si>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</si>
  <si>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</si>
  <si>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</si>
  <si>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</si>
  <si>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</si>
  <si>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</si>
  <si>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</si>
  <si>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</si>
  <si>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</si>
  <si>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</si>
  <si>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</si>
  <si>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</si>
  <si>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</si>
  <si>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</si>
  <si>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</si>
  <si>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</si>
  <si>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</si>
  <si>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</si>
  <si>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</si>
  <si>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</si>
  <si>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</si>
  <si>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</si>
  <si>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</si>
  <si>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</si>
  <si>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</si>
  <si>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</si>
  <si>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</si>
  <si>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</si>
  <si>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</si>
  <si>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</si>
  <si>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</si>
  <si>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</si>
  <si>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</si>
  <si>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</si>
  <si>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</si>
  <si>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</si>
  <si>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</si>
  <si>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</si>
  <si>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</si>
  <si>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</si>
  <si>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</si>
  <si>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</si>
  <si>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</si>
  <si>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</si>
  <si>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</si>
  <si>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</si>
  <si>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</si>
  <si>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</si>
  <si>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</si>
  <si>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</si>
  <si>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</si>
  <si>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</si>
  <si>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</si>
  <si>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</si>
  <si>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</si>
  <si>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</si>
  <si>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</si>
  <si>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</si>
  <si>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</si>
  <si>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</si>
  <si>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</si>
  <si>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</si>
  <si>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</si>
  <si>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</si>
  <si>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</si>
  <si>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</si>
  <si>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</si>
  <si>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</si>
  <si>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</si>
  <si>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</si>
  <si>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</si>
  <si>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</si>
  <si>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</si>
  <si>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</si>
  <si>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</si>
  <si>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</si>
  <si>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</si>
  <si>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</si>
  <si>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</si>
  <si>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</si>
  <si>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</si>
  <si>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</si>
  <si>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</si>
  <si>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</si>
  <si>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</si>
  <si>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</si>
  <si>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</si>
  <si>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</si>
  <si>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</si>
  <si>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</si>
  <si>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</si>
  <si>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</si>
  <si>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</si>
  <si>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</si>
  <si>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</si>
  <si>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</si>
  <si>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</si>
  <si>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</si>
  <si>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</si>
  <si>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</si>
  <si>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</si>
  <si>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</si>
  <si>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</si>
  <si>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</si>
  <si>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</si>
  <si>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</si>
  <si>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</si>
  <si>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</si>
  <si>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</si>
  <si>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</si>
  <si>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</si>
  <si>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</si>
  <si>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</si>
  <si>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</si>
  <si>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</si>
  <si>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</si>
  <si>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</si>
  <si>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</si>
  <si>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</si>
  <si>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</si>
  <si>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</si>
  <si>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</si>
  <si>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</si>
  <si>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</si>
  <si>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</si>
  <si>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</si>
  <si>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</si>
  <si>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</si>
  <si>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</si>
  <si>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</si>
  <si>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</si>
  <si>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</si>
  <si>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</si>
  <si>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</si>
  <si>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</si>
  <si>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</si>
  <si>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</si>
  <si>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</si>
  <si>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</si>
  <si>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</si>
  <si>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</si>
  <si>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</si>
  <si>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</si>
  <si>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</si>
  <si>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</si>
  <si>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</si>
  <si>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</si>
  <si>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</si>
  <si>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</si>
  <si>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</si>
  <si>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</si>
  <si>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</si>
  <si>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</si>
  <si>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</si>
  <si>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</si>
  <si>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</si>
  <si>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</si>
  <si>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</si>
  <si>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</si>
  <si>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</si>
  <si>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</si>
  <si>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</si>
  <si>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</si>
  <si>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</si>
  <si>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</si>
  <si>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</si>
  <si>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</si>
  <si>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</si>
  <si>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</si>
  <si>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</si>
  <si>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</si>
  <si>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</si>
  <si>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</si>
  <si>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</si>
  <si>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</si>
  <si>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</si>
  <si>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</si>
  <si>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</si>
  <si>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</si>
  <si>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</si>
  <si>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</si>
  <si>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</si>
  <si>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</si>
  <si>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</si>
  <si>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</si>
  <si>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</si>
  <si>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</si>
  <si>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</si>
  <si>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</si>
  <si>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</si>
  <si>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</si>
  <si>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</si>
  <si>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</si>
  <si>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</si>
  <si>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</si>
  <si>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</si>
  <si>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</si>
  <si>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</si>
  <si>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</si>
  <si>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</si>
  <si>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</si>
  <si>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</si>
  <si>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</si>
  <si>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</si>
  <si>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</si>
  <si>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</si>
  <si>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</si>
  <si>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</si>
  <si>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</si>
  <si>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</si>
  <si>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</si>
  <si>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</si>
  <si>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</si>
  <si>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</si>
  <si>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</si>
  <si>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</si>
  <si>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</si>
  <si>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</si>
  <si>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</si>
  <si>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</si>
  <si>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</si>
  <si>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</si>
  <si>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</si>
  <si>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</si>
  <si>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</si>
  <si>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</si>
  <si>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</si>
  <si>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</si>
  <si>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</si>
  <si>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</si>
  <si>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</si>
  <si>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</si>
  <si>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</si>
  <si>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</si>
  <si>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</si>
  <si>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</si>
  <si>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</si>
  <si>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</si>
  <si>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</si>
  <si>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</si>
  <si>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</si>
  <si>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</si>
  <si>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</si>
  <si>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</si>
  <si>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</si>
  <si>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</si>
  <si>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</si>
  <si>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</si>
  <si>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</si>
  <si>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</si>
  <si>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</si>
  <si>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</si>
  <si>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</si>
  <si>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</si>
  <si>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</si>
  <si>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</si>
  <si>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</si>
  <si>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</si>
  <si>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</si>
  <si>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</si>
  <si>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</si>
  <si>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</si>
  <si>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</si>
  <si>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</si>
  <si>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</si>
  <si>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</si>
  <si>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</si>
  <si>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</si>
  <si>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</si>
  <si>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</si>
  <si>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</si>
  <si>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</si>
  <si>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</si>
  <si>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</si>
  <si>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</si>
  <si>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</si>
  <si>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</si>
  <si>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</si>
  <si>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</si>
  <si>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</si>
  <si>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</si>
  <si>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</si>
  <si>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</si>
  <si>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</si>
  <si>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</si>
  <si>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</si>
  <si>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</si>
  <si>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</si>
  <si>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</si>
  <si>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</si>
  <si>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</si>
  <si>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</si>
  <si>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</si>
  <si>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</si>
  <si>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</si>
  <si>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</si>
  <si>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</si>
  <si>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</si>
  <si>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</si>
  <si>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</si>
  <si>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</si>
  <si>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</si>
  <si>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</si>
  <si>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</si>
  <si>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</si>
  <si>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</si>
  <si>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</si>
  <si>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</si>
  <si>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</si>
  <si>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</si>
  <si>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</si>
  <si>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</si>
  <si>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</si>
  <si>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</si>
  <si>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</si>
  <si>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</si>
  <si>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</si>
  <si>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</si>
  <si>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</si>
  <si>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</si>
  <si>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</si>
  <si>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</si>
  <si>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</si>
  <si>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</si>
  <si>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</si>
  <si>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</si>
  <si>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</si>
  <si>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</si>
  <si>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</si>
  <si>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</si>
  <si>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</si>
  <si>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</si>
  <si>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</si>
  <si>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</si>
  <si>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</si>
  <si>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</si>
  <si>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</si>
  <si>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</si>
  <si>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</si>
  <si>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</si>
  <si>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</si>
  <si>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</si>
  <si>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</si>
  <si>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</si>
  <si>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</si>
  <si>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</si>
  <si>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</si>
  <si>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</si>
  <si>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</si>
  <si>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</si>
  <si>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</si>
  <si>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</si>
  <si>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</si>
  <si>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</si>
  <si>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</si>
  <si>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</si>
  <si>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</si>
  <si>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</si>
  <si>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</si>
  <si>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</si>
  <si>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</si>
  <si>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</si>
  <si>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</si>
  <si>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</si>
  <si>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</si>
  <si>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</si>
  <si>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</si>
  <si>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</si>
  <si>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</si>
  <si>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</si>
  <si>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</si>
  <si>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</si>
  <si>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</si>
  <si>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</si>
  <si>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</si>
  <si>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</si>
  <si>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</si>
  <si>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</si>
  <si>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</si>
  <si>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</si>
  <si>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</si>
  <si>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</si>
  <si>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</si>
  <si>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</si>
  <si>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</si>
  <si>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</si>
  <si>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</si>
  <si>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</si>
  <si>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</si>
  <si>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</si>
  <si>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</si>
  <si>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</si>
  <si>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</si>
  <si>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</si>
  <si>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</si>
  <si>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</si>
  <si>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</si>
  <si>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</si>
  <si>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</si>
  <si>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</si>
  <si>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</si>
  <si>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</si>
  <si>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</si>
  <si>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</si>
  <si>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</si>
  <si>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</si>
  <si>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</si>
  <si>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</si>
  <si>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</si>
  <si>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</si>
  <si>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</si>
  <si>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</si>
  <si>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</si>
  <si>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</si>
  <si>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</si>
  <si>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</si>
  <si>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</si>
  <si>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</si>
  <si>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</si>
  <si>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</si>
  <si>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</si>
  <si>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</si>
  <si>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</si>
  <si>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</si>
  <si>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</si>
  <si>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</si>
  <si>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</si>
  <si>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</si>
  <si>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</si>
  <si>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</si>
  <si>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</si>
  <si>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</si>
  <si>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</si>
  <si>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</si>
  <si>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</si>
  <si>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</si>
  <si>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</si>
  <si>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</si>
  <si>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</si>
  <si>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</si>
  <si>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</si>
  <si>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</si>
  <si>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</si>
  <si>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</si>
  <si>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</si>
  <si>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</si>
  <si>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</si>
  <si>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</si>
  <si>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</si>
  <si>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</si>
  <si>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</si>
  <si>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</si>
  <si>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</si>
  <si>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</si>
  <si>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</si>
  <si>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</si>
  <si>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</si>
  <si>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</si>
  <si>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</si>
  <si>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</si>
  <si>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</si>
  <si>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</si>
  <si>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</si>
  <si>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</si>
  <si>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</si>
  <si>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</si>
  <si>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</si>
  <si>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</si>
  <si>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</si>
  <si>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</si>
  <si>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</si>
  <si>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</si>
  <si>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</si>
  <si>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</si>
  <si>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</si>
  <si>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</si>
  <si>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</si>
  <si>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</si>
  <si>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</si>
  <si>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</si>
  <si>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</si>
  <si>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</si>
  <si>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</si>
  <si>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</si>
  <si>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</si>
  <si>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</si>
  <si>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</si>
  <si>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</si>
  <si>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</si>
  <si>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</si>
  <si>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</si>
  <si>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</si>
  <si>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</si>
  <si>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</si>
  <si>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</si>
  <si>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</si>
  <si>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</si>
  <si>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</si>
  <si>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</si>
  <si>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</si>
  <si>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</si>
  <si>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</si>
  <si>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</si>
  <si>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</si>
  <si>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</si>
  <si>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</si>
  <si>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</si>
  <si>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</si>
  <si>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</si>
  <si>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</si>
  <si>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</si>
  <si>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</si>
  <si>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</si>
  <si>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</si>
  <si>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</si>
  <si>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</si>
  <si>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</si>
  <si>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</si>
  <si>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</si>
  <si>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</si>
  <si>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</si>
  <si>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</si>
  <si>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</si>
  <si>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</si>
  <si>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</si>
  <si>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</si>
  <si>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</si>
  <si>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</si>
  <si>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</si>
  <si>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</si>
  <si>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</si>
  <si>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</si>
  <si>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</si>
  <si>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</si>
  <si>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</si>
  <si>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</si>
  <si>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</si>
  <si>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</si>
  <si>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</si>
  <si>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</si>
  <si>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</si>
  <si>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</si>
  <si>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</si>
  <si>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</si>
  <si>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</si>
  <si>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</si>
  <si>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</si>
  <si>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</si>
  <si>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</si>
  <si>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</si>
  <si>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</si>
  <si>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</si>
  <si>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</si>
  <si>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</si>
  <si>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</si>
  <si>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</si>
  <si>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</si>
  <si>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</si>
  <si>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</si>
  <si>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</si>
  <si>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</si>
  <si>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</si>
  <si>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</si>
  <si>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</si>
  <si>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</si>
  <si>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</si>
  <si>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</si>
  <si>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</si>
  <si>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</si>
  <si>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</si>
  <si>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</si>
  <si>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</si>
  <si>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</si>
  <si>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</si>
  <si>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</si>
  <si>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</si>
  <si>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</si>
  <si>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</si>
  <si>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</si>
  <si>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</si>
  <si>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</si>
  <si>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</si>
  <si>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</si>
  <si>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</si>
  <si>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</si>
  <si>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</si>
  <si>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</si>
  <si>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</si>
  <si>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</si>
  <si>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</si>
  <si>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</si>
  <si>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</si>
  <si>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</si>
  <si>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</si>
  <si>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</si>
  <si>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</si>
  <si>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</si>
  <si>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</si>
  <si>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</si>
  <si>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</si>
  <si>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</si>
  <si>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</si>
  <si>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</si>
  <si>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</si>
  <si>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</si>
  <si>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</si>
  <si>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</si>
  <si>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</si>
  <si>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</si>
  <si>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</si>
  <si>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</si>
  <si>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</si>
  <si>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</si>
  <si>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</si>
  <si>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</si>
  <si>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</si>
  <si>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</si>
  <si>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</si>
  <si>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</si>
  <si>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</si>
  <si>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</si>
  <si>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</si>
  <si>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</si>
  <si>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</si>
  <si>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</si>
  <si>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</si>
  <si>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</si>
  <si>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</si>
  <si>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</si>
  <si>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</si>
  <si>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</si>
  <si>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</si>
  <si>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</si>
  <si>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</si>
  <si>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</si>
  <si>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</si>
  <si>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</si>
  <si>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</si>
  <si>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</si>
  <si>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</si>
  <si>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</si>
  <si>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</si>
  <si>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</si>
  <si>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</si>
  <si>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</si>
  <si>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</si>
  <si>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</si>
  <si>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</si>
  <si>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</si>
  <si>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</si>
  <si>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</si>
  <si>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</si>
  <si>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</si>
  <si>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</si>
  <si>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</si>
  <si>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</si>
  <si>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</si>
  <si>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</si>
  <si>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</si>
  <si>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</si>
  <si>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</si>
  <si>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</si>
  <si>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</si>
  <si>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</si>
  <si>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</si>
  <si>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</si>
  <si>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</si>
  <si>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</si>
  <si>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</si>
  <si>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</si>
  <si>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</si>
  <si>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</si>
  <si>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</si>
  <si>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</si>
  <si>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</si>
  <si>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</si>
  <si>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</si>
  <si>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</si>
  <si>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</si>
  <si>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</si>
  <si>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</si>
  <si>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</si>
  <si>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</si>
  <si>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</si>
  <si>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</si>
  <si>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</si>
  <si>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</si>
  <si>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</si>
  <si>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</si>
  <si>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</si>
  <si>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</si>
  <si>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</si>
  <si>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</si>
  <si>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</si>
  <si>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</si>
  <si>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</si>
  <si>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</si>
  <si>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</si>
  <si>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</si>
  <si>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</si>
  <si>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</si>
  <si>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</si>
  <si>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</si>
  <si>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</si>
  <si>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</si>
  <si>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</si>
  <si>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</si>
  <si>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</si>
  <si>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</si>
  <si>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</si>
  <si>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</si>
  <si>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</si>
  <si>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</si>
  <si>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</si>
  <si>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</si>
  <si>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</si>
  <si>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</si>
  <si>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</si>
  <si>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</si>
  <si>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</si>
  <si>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</si>
  <si>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</si>
  <si>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</si>
  <si>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</si>
  <si>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</si>
  <si>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</si>
  <si>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</si>
  <si>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</si>
  <si>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</si>
  <si>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</si>
  <si>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</si>
  <si>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</si>
  <si>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</si>
  <si>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</si>
  <si>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</si>
  <si>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</si>
  <si>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</si>
  <si>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</si>
  <si>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</si>
  <si>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</si>
  <si>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</si>
  <si>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</si>
  <si>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</si>
  <si>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</si>
  <si>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</si>
  <si>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</si>
  <si>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</si>
  <si>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</si>
  <si>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</si>
  <si>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</si>
  <si>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</si>
  <si>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</si>
  <si>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</si>
  <si>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</si>
  <si>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</si>
  <si>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</si>
  <si>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</si>
  <si>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</si>
  <si>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</si>
  <si>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</si>
  <si>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</si>
  <si>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</si>
  <si>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</si>
  <si>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</si>
  <si>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</si>
  <si>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</si>
  <si>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</si>
  <si>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</si>
  <si>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</si>
  <si>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</si>
  <si>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</si>
  <si>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</si>
  <si>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</si>
  <si>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</si>
  <si>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</si>
  <si>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</si>
  <si>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</si>
  <si>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</si>
  <si>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</si>
  <si>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</si>
  <si>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</si>
  <si>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</si>
  <si>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</si>
  <si>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</si>
  <si>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</si>
  <si>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</si>
  <si>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</si>
  <si>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</si>
  <si>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</si>
  <si>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</si>
  <si>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</si>
  <si>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</si>
  <si>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</si>
  <si>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</si>
  <si>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</si>
  <si>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</si>
  <si>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</si>
  <si>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</si>
  <si>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</si>
  <si>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</si>
  <si>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</si>
  <si>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</si>
  <si>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</si>
  <si>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</si>
  <si>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</si>
  <si>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</si>
  <si>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</si>
  <si>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</si>
  <si>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</si>
  <si>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</si>
  <si>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</si>
  <si>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</si>
  <si>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</si>
  <si>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</si>
  <si>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</si>
  <si>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</si>
  <si>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</si>
  <si>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</si>
  <si>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</si>
  <si>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</si>
  <si>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</si>
  <si>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</si>
  <si>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</si>
  <si>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</si>
  <si>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</si>
  <si>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</si>
  <si>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</si>
  <si>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</si>
  <si>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</si>
  <si>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</si>
  <si>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</si>
  <si>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</si>
  <si>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</si>
  <si>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</si>
  <si>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</si>
  <si>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</si>
  <si>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</si>
  <si>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</si>
  <si>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</si>
  <si>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</si>
  <si>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</si>
  <si>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</si>
  <si>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</si>
  <si>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</si>
  <si>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</si>
  <si>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</si>
  <si>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</si>
  <si>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</si>
  <si>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</si>
  <si>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</si>
  <si>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</si>
  <si>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</si>
  <si>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</si>
  <si>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</si>
  <si>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</si>
  <si>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</si>
  <si>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</si>
  <si>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</si>
  <si>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</si>
  <si>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</si>
  <si>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</si>
  <si>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</si>
  <si>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</si>
  <si>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</si>
  <si>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</si>
  <si>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</si>
  <si>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</si>
  <si>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</si>
  <si>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</si>
  <si>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</si>
  <si>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</si>
  <si>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</si>
  <si>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</si>
  <si>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</si>
  <si>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</si>
  <si>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</si>
  <si>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</si>
  <si>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</si>
  <si>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</si>
  <si>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</si>
  <si>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</si>
  <si>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</si>
  <si>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</si>
  <si>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</si>
  <si>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</si>
  <si>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</si>
  <si>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</si>
  <si>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</si>
  <si>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</si>
  <si>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</si>
  <si>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</si>
  <si>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</si>
  <si>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</si>
  <si>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</si>
  <si>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</si>
  <si>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</si>
  <si>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</si>
  <si>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</si>
  <si>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</si>
  <si>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</si>
  <si>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</si>
  <si>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</si>
  <si>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</si>
  <si>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</si>
  <si>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</si>
  <si>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</si>
  <si>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</si>
  <si>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</si>
  <si>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</si>
  <si>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</si>
  <si>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</si>
  <si>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</si>
  <si>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</si>
  <si>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</si>
  <si>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</si>
  <si>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</si>
  <si>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</si>
  <si>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</si>
  <si>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</si>
  <si>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</si>
  <si>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</si>
  <si>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</si>
  <si>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</si>
  <si>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</si>
  <si>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</si>
  <si>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</si>
  <si>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</si>
  <si>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</si>
  <si>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</si>
  <si>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</si>
  <si>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</si>
  <si>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</si>
  <si>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</si>
  <si>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</si>
  <si>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</si>
  <si>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</si>
  <si>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</si>
  <si>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</si>
  <si>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</si>
  <si>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</si>
  <si>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</si>
  <si>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</si>
  <si>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</si>
  <si>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</si>
  <si>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</si>
  <si>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</si>
  <si>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</si>
  <si>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</si>
  <si>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</si>
  <si>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</si>
  <si>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</si>
  <si>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</si>
  <si>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</si>
  <si>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</si>
  <si>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</si>
  <si>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</si>
  <si>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</si>
  <si>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</si>
  <si>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</si>
  <si>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</si>
  <si>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</si>
  <si>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</si>
  <si>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</si>
  <si>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</si>
  <si>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</si>
  <si>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</si>
  <si>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</si>
  <si>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</si>
  <si>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</si>
  <si>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</si>
  <si>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</si>
  <si>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</si>
  <si>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</si>
  <si>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</si>
  <si>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</si>
  <si>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</si>
  <si>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</si>
  <si>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</si>
  <si>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</si>
  <si>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</si>
  <si>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</si>
  <si>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</si>
  <si>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</si>
  <si>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</si>
  <si>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</si>
  <si>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</si>
  <si>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</si>
  <si>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</si>
  <si>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</si>
  <si>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</si>
  <si>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</si>
  <si>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</si>
  <si>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</si>
  <si>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</si>
  <si>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</si>
  <si>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</si>
  <si>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</si>
  <si>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</si>
  <si>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</si>
  <si>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</si>
  <si>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</si>
  <si>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</si>
  <si>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</si>
  <si>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</si>
  <si>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</si>
  <si>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</si>
  <si>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</si>
  <si>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</si>
  <si>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</si>
  <si>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</si>
  <si>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</si>
  <si>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</si>
  <si>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</si>
  <si>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</si>
  <si>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</si>
  <si>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</si>
  <si>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</si>
  <si>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</si>
  <si>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</si>
  <si>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</si>
  <si>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</si>
  <si>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</si>
  <si>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</si>
  <si>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</si>
  <si>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</si>
  <si>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</si>
  <si>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</si>
  <si>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</si>
  <si>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</si>
  <si>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</si>
  <si>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</si>
  <si>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</si>
  <si>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</si>
  <si>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</si>
  <si>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</si>
  <si>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</si>
  <si>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</si>
  <si>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</si>
  <si>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</si>
  <si>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</si>
  <si>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</si>
  <si>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</si>
  <si>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</si>
  <si>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</si>
  <si>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</si>
  <si>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</si>
  <si>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</si>
  <si>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</si>
  <si>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</si>
  <si>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</si>
  <si>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</si>
  <si>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</si>
  <si>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</si>
  <si>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</si>
  <si>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</si>
  <si>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</si>
  <si>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</si>
  <si>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</si>
  <si>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</si>
  <si>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</si>
  <si>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</si>
  <si>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</si>
  <si>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</si>
  <si>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</si>
  <si>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</si>
  <si>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</si>
  <si>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</si>
  <si>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</si>
  <si>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</si>
  <si>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</si>
  <si>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</si>
  <si>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</si>
  <si>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</si>
  <si>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</si>
  <si>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</si>
  <si>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</si>
  <si>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</si>
  <si>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</si>
  <si>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</si>
  <si>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</si>
  <si>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</si>
  <si>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</si>
  <si>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</si>
  <si>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</si>
  <si>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</si>
  <si>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</si>
  <si>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</si>
  <si>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</si>
  <si>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</si>
  <si>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</si>
  <si>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</si>
  <si>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</si>
  <si>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</si>
  <si>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</si>
  <si>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</si>
  <si>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</si>
  <si>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</si>
  <si>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</si>
  <si>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</si>
  <si>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</si>
  <si>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</si>
  <si>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</si>
  <si>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</si>
  <si>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</si>
  <si>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</si>
  <si>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</si>
  <si>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</si>
  <si>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</si>
  <si>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</si>
  <si>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</si>
  <si>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</si>
  <si>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</si>
  <si>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</si>
  <si>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</si>
  <si>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</si>
  <si>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</si>
  <si>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</si>
  <si>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</si>
  <si>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</si>
  <si>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</si>
  <si>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</si>
  <si>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</si>
  <si>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</si>
  <si>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</si>
  <si>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</si>
  <si>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</si>
  <si>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</si>
  <si>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</si>
  <si>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</si>
  <si>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</si>
  <si>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</si>
  <si>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</si>
  <si>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</si>
  <si>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</si>
  <si>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</si>
  <si>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</si>
  <si>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</si>
  <si>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</si>
  <si>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</si>
  <si>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</si>
  <si>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</si>
  <si>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</si>
  <si>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</si>
  <si>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</si>
  <si>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</si>
  <si>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</si>
  <si>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</si>
  <si>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</si>
  <si>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</si>
  <si>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</si>
  <si>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</si>
  <si>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</si>
  <si>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</si>
  <si>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</si>
  <si>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</si>
  <si>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</si>
  <si>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</si>
  <si>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</si>
  <si>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</si>
  <si>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</si>
  <si>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</si>
  <si>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</si>
  <si>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</si>
  <si>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</si>
  <si>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</si>
  <si>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</si>
  <si>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</si>
  <si>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</si>
  <si>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</si>
  <si>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</si>
  <si>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</si>
  <si>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</si>
  <si>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</si>
  <si>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</si>
  <si>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</si>
  <si>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</si>
  <si>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</si>
  <si>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</si>
  <si>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</si>
  <si>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</si>
  <si>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</si>
  <si>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</si>
  <si>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</si>
  <si>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</si>
  <si>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</si>
  <si>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</si>
  <si>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</si>
  <si>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</si>
  <si>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</si>
  <si>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</si>
  <si>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</si>
  <si>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</si>
  <si>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</si>
  <si>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</si>
  <si>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</si>
  <si>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</si>
  <si>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</si>
  <si>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</si>
  <si>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</si>
  <si>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</si>
  <si>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</si>
  <si>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</si>
  <si>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</si>
  <si>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</si>
  <si>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</si>
  <si>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</si>
  <si>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</si>
  <si>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</si>
  <si>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</si>
  <si>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</si>
  <si>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</si>
  <si>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</si>
  <si>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</si>
  <si>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</si>
  <si>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</si>
  <si>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</si>
  <si>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</si>
  <si>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</si>
  <si>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</si>
  <si>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</si>
  <si>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</si>
  <si>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</si>
  <si>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</si>
  <si>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</si>
  <si>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</si>
  <si>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</si>
  <si>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</si>
  <si>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</si>
  <si>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</si>
  <si>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</si>
  <si>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</si>
  <si>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</si>
  <si>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</si>
  <si>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</si>
  <si>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</si>
  <si>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</si>
  <si>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</si>
  <si>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</si>
  <si>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</si>
  <si>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</si>
  <si>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</si>
  <si>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</si>
  <si>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</si>
  <si>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</si>
  <si>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</si>
  <si>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</si>
  <si>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</si>
  <si>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</si>
  <si>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</si>
  <si>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</si>
  <si>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</si>
  <si>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</si>
  <si>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</si>
  <si>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</si>
  <si>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</si>
  <si>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</si>
  <si>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</si>
  <si>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</si>
  <si>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</si>
  <si>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</si>
  <si>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</si>
  <si>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</si>
  <si>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</si>
  <si>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</si>
  <si>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</si>
  <si>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</si>
  <si>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</si>
  <si>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</si>
  <si>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</si>
  <si>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</si>
  <si>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</si>
  <si>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</si>
  <si>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</si>
  <si>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</si>
  <si>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</si>
  <si>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</si>
  <si>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</si>
  <si>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</si>
  <si>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</si>
  <si>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</si>
  <si>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</si>
  <si>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</si>
  <si>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</si>
  <si>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</si>
  <si>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</si>
  <si>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</si>
  <si>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</si>
  <si>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</si>
  <si>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</si>
  <si>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</si>
  <si>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</si>
  <si>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</si>
  <si>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</si>
  <si>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</si>
  <si>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</si>
  <si>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</si>
  <si>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</si>
  <si>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</si>
  <si>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</si>
  <si>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</si>
  <si>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</si>
  <si>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</si>
  <si>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</si>
  <si>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</si>
  <si>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</si>
  <si>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</si>
  <si>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</si>
  <si>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</si>
  <si>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</si>
  <si>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</si>
  <si>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</si>
  <si>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</si>
  <si>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</si>
  <si>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</si>
  <si>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</si>
  <si>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</si>
  <si>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</si>
  <si>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</si>
  <si>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</si>
  <si>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</si>
  <si>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</si>
  <si>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</si>
  <si>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</si>
  <si>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</si>
  <si>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</si>
  <si>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</si>
  <si>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</si>
  <si>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</si>
  <si>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</si>
  <si>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</si>
  <si>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</si>
  <si>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</si>
  <si>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</si>
  <si>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</si>
  <si>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</si>
  <si>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</si>
  <si>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</si>
  <si>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</si>
  <si>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</si>
  <si>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</si>
  <si>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</si>
  <si>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</si>
  <si>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</si>
  <si>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</si>
  <si>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</si>
  <si>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</si>
  <si>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</si>
  <si>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</si>
  <si>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</si>
  <si>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</si>
  <si>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</si>
  <si>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</si>
  <si>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</si>
  <si>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</si>
  <si>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</si>
  <si>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</si>
  <si>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</si>
  <si>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</si>
  <si>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</si>
  <si>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</si>
  <si>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</si>
  <si>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</si>
  <si>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</si>
  <si>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</si>
  <si>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</si>
  <si>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</si>
  <si>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</si>
  <si>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</si>
  <si>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</si>
  <si>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</si>
  <si>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</si>
  <si>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</si>
  <si>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</si>
  <si>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</si>
  <si>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</si>
  <si>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</si>
  <si>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</si>
  <si>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</si>
  <si>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</si>
  <si>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</si>
  <si>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</si>
  <si>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</si>
  <si>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</si>
  <si>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</si>
  <si>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</si>
  <si>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</si>
  <si>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</si>
  <si>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</si>
  <si>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</si>
  <si>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</si>
  <si>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</si>
  <si>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</si>
  <si>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</si>
  <si>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</si>
  <si>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</si>
  <si>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</si>
  <si>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</si>
  <si>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</si>
  <si>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</si>
  <si>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</si>
  <si>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</si>
  <si>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</si>
  <si>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</si>
  <si>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</si>
  <si>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</si>
  <si>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</si>
  <si>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</si>
  <si>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</si>
  <si>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</si>
  <si>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</si>
  <si>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</si>
  <si>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</si>
  <si>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</si>
  <si>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</si>
  <si>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</si>
  <si>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</si>
  <si>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</si>
  <si>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</si>
  <si>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</si>
  <si>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</si>
  <si>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</si>
  <si>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</si>
  <si>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</si>
  <si>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</si>
  <si>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</si>
  <si>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</si>
  <si>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</si>
  <si>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</si>
  <si>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</si>
  <si>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</si>
  <si>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</si>
  <si>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</si>
  <si>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</si>
  <si>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</si>
  <si>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</si>
  <si>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</si>
  <si>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</si>
  <si>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</si>
  <si>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</si>
  <si>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</si>
  <si>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</si>
  <si>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</si>
  <si>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</si>
  <si>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</si>
  <si>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</si>
  <si>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</si>
  <si>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</si>
  <si>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</si>
  <si>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</si>
  <si>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</si>
  <si>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</si>
  <si>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</si>
  <si>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</si>
  <si>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</si>
  <si>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</si>
  <si>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</si>
  <si>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</si>
  <si>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</si>
  <si>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</si>
  <si>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</si>
  <si>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</si>
  <si>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</si>
  <si>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</si>
  <si>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</si>
  <si>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</si>
  <si>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</si>
  <si>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</si>
  <si>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</si>
  <si>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</si>
  <si>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</si>
  <si>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</si>
  <si>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</si>
  <si>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</si>
  <si>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</si>
  <si>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</si>
  <si>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</si>
  <si>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</si>
  <si>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</si>
  <si>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</si>
  <si>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</si>
  <si>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</si>
  <si>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</si>
  <si>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</si>
  <si>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</si>
  <si>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</si>
  <si>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</si>
  <si>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</si>
  <si>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</si>
  <si>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</si>
  <si>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</si>
  <si>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</si>
  <si>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</si>
  <si>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</si>
  <si>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</si>
  <si>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</si>
  <si>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</si>
  <si>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</si>
  <si>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</si>
  <si>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</si>
  <si>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</si>
  <si>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</si>
  <si>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</si>
  <si>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</si>
  <si>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</si>
  <si>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</si>
  <si>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</si>
  <si>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</si>
  <si>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</si>
  <si>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</si>
  <si>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</si>
  <si>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</si>
  <si>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</si>
  <si>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</si>
  <si>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</si>
  <si>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</si>
  <si>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</si>
  <si>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</si>
  <si>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</si>
  <si>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</si>
  <si>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</si>
  <si>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</si>
  <si>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</si>
  <si>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</si>
  <si>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</si>
  <si>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</si>
  <si>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</si>
  <si>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</si>
  <si>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</si>
  <si>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</si>
  <si>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</si>
  <si>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</si>
  <si>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</si>
  <si>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</si>
  <si>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</si>
  <si>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</si>
  <si>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</si>
  <si>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</si>
  <si>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</si>
  <si>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</si>
  <si>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</si>
  <si>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</si>
  <si>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</si>
  <si>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</si>
  <si>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</si>
  <si>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</si>
  <si>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</si>
  <si>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</si>
  <si>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</si>
  <si>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</si>
  <si>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</si>
  <si>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</si>
  <si>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</si>
  <si>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</si>
  <si>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</si>
  <si>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</si>
  <si>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</si>
  <si>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</si>
  <si>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</si>
  <si>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</si>
  <si>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</si>
  <si>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</si>
  <si>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</si>
  <si>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</si>
  <si>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</si>
  <si>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</si>
  <si>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</si>
  <si>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</si>
  <si>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</si>
  <si>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</si>
  <si>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</si>
  <si>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</si>
  <si>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</si>
  <si>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</si>
  <si>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</si>
  <si>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</si>
  <si>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</si>
  <si>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</si>
  <si>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</si>
  <si>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</si>
  <si>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</si>
  <si>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</si>
  <si>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</si>
  <si>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</si>
  <si>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</si>
  <si>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</si>
  <si>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</si>
  <si>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</si>
  <si>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</si>
  <si>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</si>
  <si>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</si>
  <si>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</si>
  <si>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</si>
  <si>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</si>
  <si>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</si>
  <si>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</si>
  <si>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</si>
  <si>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</si>
  <si>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</si>
  <si>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</si>
  <si>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</si>
  <si>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</si>
  <si>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</si>
  <si>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</si>
  <si>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</si>
  <si>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</si>
  <si>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</si>
  <si>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</si>
  <si>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</si>
  <si>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</si>
  <si>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</si>
  <si>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</si>
  <si>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</si>
  <si>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</si>
  <si>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</si>
  <si>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</si>
  <si>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</si>
  <si>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</si>
  <si>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</si>
  <si>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</si>
  <si>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</si>
  <si>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</si>
  <si>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</si>
  <si>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</si>
  <si>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</si>
  <si>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</si>
  <si>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</si>
  <si>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</si>
  <si>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</si>
  <si>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</si>
  <si>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</si>
  <si>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</si>
  <si>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</si>
  <si>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</si>
  <si>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</si>
  <si>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</si>
  <si>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</si>
  <si>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</si>
  <si>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</si>
  <si>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</si>
  <si>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</si>
  <si>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</si>
  <si>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</si>
  <si>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</si>
  <si>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</si>
  <si>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</si>
  <si>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</si>
  <si>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</si>
  <si>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</si>
  <si>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</si>
  <si>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</si>
  <si>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</si>
  <si>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</si>
  <si>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</si>
  <si>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</si>
  <si>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</si>
  <si>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</si>
  <si>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</si>
  <si>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</si>
  <si>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</si>
  <si>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</si>
  <si>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</si>
  <si>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</si>
  <si>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</si>
  <si>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</si>
  <si>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</si>
  <si>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</si>
  <si>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</si>
  <si>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</si>
  <si>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</si>
  <si>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</si>
  <si>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</si>
  <si>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</si>
  <si>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</si>
  <si>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</si>
  <si>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</si>
  <si>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</si>
  <si>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</si>
  <si>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</si>
  <si>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</si>
  <si>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</si>
  <si>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</si>
  <si>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</si>
  <si>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</si>
  <si>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</si>
  <si>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</si>
  <si>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</si>
  <si>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</si>
  <si>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</si>
  <si>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</si>
  <si>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</si>
  <si>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</si>
  <si>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</si>
  <si>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</si>
  <si>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</si>
  <si>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</si>
  <si>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</si>
  <si>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</si>
  <si>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</si>
  <si>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</si>
  <si>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</si>
  <si>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</si>
  <si>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</si>
  <si>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</si>
  <si>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</si>
  <si>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</si>
  <si>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</si>
  <si>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</si>
  <si>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</si>
  <si>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</si>
  <si>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</si>
  <si>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</si>
  <si>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</si>
  <si>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</si>
  <si>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</si>
  <si>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</si>
  <si>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</si>
  <si>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</si>
  <si>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</si>
  <si>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</si>
  <si>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</si>
  <si>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</si>
  <si>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</si>
  <si>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</si>
  <si>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</si>
  <si>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</si>
  <si>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</si>
  <si>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</si>
  <si>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</si>
  <si>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</si>
  <si>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</si>
  <si>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</si>
  <si>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</si>
  <si>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</si>
  <si>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</si>
  <si>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</si>
  <si>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</si>
  <si>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</si>
  <si>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</si>
  <si>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</si>
  <si>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</si>
  <si>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</si>
  <si>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</si>
  <si>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</si>
  <si>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</si>
  <si>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</si>
  <si>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</si>
  <si>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</si>
  <si>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</si>
  <si>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</si>
  <si>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</si>
  <si>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</si>
  <si>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</si>
  <si>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</si>
  <si>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</si>
  <si>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</si>
  <si>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</si>
  <si>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</si>
  <si>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</si>
  <si>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</si>
  <si>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</si>
  <si>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</si>
  <si>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</si>
  <si>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</si>
  <si>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</si>
  <si>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</si>
  <si>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</si>
  <si>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</si>
  <si>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</si>
  <si>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</si>
  <si>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</si>
  <si>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</si>
  <si>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</si>
  <si>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</si>
  <si>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</si>
  <si>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</si>
  <si>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</si>
  <si>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</si>
  <si>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</si>
  <si>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</si>
  <si>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</si>
  <si>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</si>
  <si>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</si>
  <si>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</si>
  <si>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</si>
  <si>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</si>
  <si>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</si>
  <si>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</si>
  <si>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</si>
  <si>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</si>
  <si>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</si>
  <si>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</si>
  <si>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</si>
  <si>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</si>
  <si>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</si>
  <si>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</si>
  <si>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</si>
  <si>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</si>
  <si>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</si>
  <si>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</si>
  <si>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</si>
  <si>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</si>
  <si>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</si>
  <si>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</si>
  <si>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</si>
  <si>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</si>
  <si>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</si>
  <si>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</si>
  <si>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</si>
  <si>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</si>
  <si>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</si>
  <si>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</si>
  <si>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</si>
  <si>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</si>
  <si>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</si>
  <si>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</si>
  <si>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</si>
  <si>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</si>
  <si>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</si>
  <si>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</si>
  <si>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</si>
  <si>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</si>
  <si>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</si>
  <si>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</si>
  <si>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</si>
  <si>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</si>
  <si>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</si>
  <si>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</si>
  <si>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</si>
  <si>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</si>
  <si>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</si>
  <si>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</si>
  <si>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</si>
  <si>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</si>
  <si>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</si>
  <si>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</si>
  <si>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</si>
  <si>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</si>
  <si>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</si>
  <si>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</si>
  <si>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</si>
  <si>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</si>
  <si>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</si>
  <si>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</si>
  <si>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</si>
  <si>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</si>
  <si>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</si>
  <si>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</si>
  <si>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</si>
  <si>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</si>
  <si>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</si>
  <si>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</si>
  <si>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</si>
  <si>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</si>
  <si>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</si>
  <si>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</si>
  <si>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</si>
  <si>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</si>
  <si>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</si>
  <si>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</si>
  <si>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</si>
  <si>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</si>
  <si>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</si>
  <si>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</si>
  <si>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</si>
  <si>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</si>
  <si>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</si>
  <si>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</si>
  <si>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</si>
  <si>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</si>
  <si>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</si>
  <si>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</si>
  <si>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</si>
  <si>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</si>
  <si>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</si>
  <si>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</si>
  <si>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</si>
  <si>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</si>
  <si>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</si>
  <si>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</si>
  <si>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</si>
  <si>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</si>
  <si>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</si>
  <si>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</si>
  <si>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</si>
  <si>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</si>
  <si>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</si>
  <si>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</si>
  <si>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</si>
  <si>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</si>
  <si>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</si>
  <si>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</si>
  <si>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</si>
  <si>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</si>
  <si>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</si>
  <si>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</si>
  <si>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</si>
  <si>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</si>
  <si>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</si>
  <si>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</si>
  <si>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</si>
  <si>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</si>
  <si>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</si>
  <si>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</si>
  <si>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</si>
  <si>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</si>
  <si>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</si>
  <si>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</si>
  <si>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</si>
  <si>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</si>
  <si>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</si>
  <si>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</si>
  <si>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</si>
  <si>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</si>
  <si>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</si>
  <si>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</si>
  <si>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</si>
  <si>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</si>
  <si>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</si>
  <si>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</si>
  <si>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</si>
  <si>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</si>
  <si>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</si>
  <si>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</si>
  <si>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</si>
  <si>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</si>
  <si>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</si>
  <si>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</si>
  <si>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</si>
  <si>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</si>
  <si>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</si>
  <si>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</si>
  <si>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</si>
  <si>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</si>
  <si>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</si>
  <si>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</si>
  <si>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</si>
  <si>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</si>
  <si>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</si>
  <si>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</si>
  <si>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</si>
  <si>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</si>
  <si>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</si>
  <si>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</si>
  <si>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</si>
  <si>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</si>
  <si>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</si>
  <si>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</si>
  <si>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</si>
  <si>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</si>
  <si>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</si>
  <si>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</si>
  <si>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</si>
  <si>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</si>
  <si>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</si>
  <si>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</si>
  <si>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</si>
  <si>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</si>
  <si>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</si>
  <si>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</si>
  <si>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</si>
  <si>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</si>
  <si>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</si>
  <si>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</si>
  <si>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</si>
  <si>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</si>
  <si>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</si>
  <si>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</si>
  <si>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</si>
  <si>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</si>
  <si>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</si>
  <si>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</si>
  <si>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</si>
  <si>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</si>
  <si>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</si>
  <si>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</si>
  <si>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</si>
  <si>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</si>
  <si>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</si>
  <si>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</si>
  <si>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</si>
  <si>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</si>
  <si>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</si>
  <si>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</si>
  <si>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</si>
  <si>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</si>
  <si>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</si>
  <si>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</si>
  <si>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</si>
  <si>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</si>
  <si>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</si>
  <si>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</si>
  <si>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</si>
  <si>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</si>
  <si>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</si>
  <si>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</si>
  <si>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</si>
  <si>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</si>
  <si>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</si>
  <si>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</si>
  <si>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</si>
  <si>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</si>
  <si>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</si>
  <si>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</si>
  <si>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</si>
  <si>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</si>
  <si>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</si>
  <si>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</si>
  <si>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</si>
  <si>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</si>
  <si>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</si>
  <si>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</si>
  <si>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</si>
  <si>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</si>
  <si>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</si>
  <si>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</si>
  <si>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</si>
  <si>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</si>
  <si>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</si>
  <si>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</si>
  <si>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</si>
  <si>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</si>
  <si>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</si>
  <si>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</si>
  <si>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</si>
  <si>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</si>
  <si>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</si>
  <si>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</si>
  <si>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</si>
  <si>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</si>
  <si>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</si>
  <si>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</si>
  <si>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</si>
  <si>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</si>
  <si>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</si>
  <si>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</si>
  <si>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</si>
  <si>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</si>
  <si>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</si>
  <si>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</si>
  <si>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</si>
  <si>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</si>
  <si>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</si>
  <si>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</si>
  <si>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</si>
  <si>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</si>
  <si>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</si>
  <si>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</si>
  <si>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</si>
  <si>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</si>
  <si>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</si>
  <si>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</si>
  <si>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</si>
  <si>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</si>
  <si>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</si>
  <si>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</si>
  <si>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</si>
  <si>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</si>
  <si>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</si>
  <si>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</si>
  <si>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</si>
  <si>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</si>
  <si>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</si>
  <si>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</si>
  <si>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</si>
  <si>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</si>
  <si>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</si>
  <si>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</si>
  <si>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</si>
  <si>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</si>
  <si>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</si>
  <si>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</si>
  <si>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</si>
  <si>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</si>
  <si>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</si>
  <si>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</si>
  <si>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</si>
  <si>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</si>
  <si>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</si>
  <si>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</si>
  <si>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</si>
  <si>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</si>
  <si>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</si>
  <si>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</si>
  <si>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</si>
  <si>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</si>
  <si>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</si>
  <si>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</si>
  <si>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</si>
  <si>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</si>
  <si>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</si>
  <si>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</si>
  <si>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</si>
  <si>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</si>
  <si>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</si>
  <si>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</si>
  <si>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</si>
  <si>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</si>
  <si>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</si>
  <si>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</si>
  <si>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</si>
  <si>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</si>
  <si>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</si>
  <si>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</si>
  <si>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</si>
  <si>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</si>
  <si>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</si>
  <si>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</si>
  <si>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</si>
  <si>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</si>
  <si>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</si>
  <si>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</si>
  <si>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</si>
  <si>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</si>
  <si>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</si>
  <si>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</si>
  <si>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</si>
  <si>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</si>
  <si>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</si>
  <si>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</si>
  <si>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</si>
  <si>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</si>
  <si>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</si>
  <si>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</si>
  <si>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</si>
  <si>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</si>
  <si>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</si>
  <si>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</si>
  <si>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</si>
  <si>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</si>
  <si>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</si>
  <si>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</si>
  <si>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</si>
  <si>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</si>
  <si>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</si>
  <si>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</si>
  <si>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</si>
  <si>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</si>
  <si>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</si>
  <si>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</si>
  <si>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</si>
  <si>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</si>
  <si>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</si>
  <si>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</si>
  <si>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</si>
  <si>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</si>
  <si>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</si>
  <si>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</si>
  <si>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</si>
  <si>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</si>
  <si>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</si>
  <si>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</si>
  <si>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</si>
  <si>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</si>
  <si>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</si>
  <si>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</si>
  <si>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</si>
  <si>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</si>
  <si>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</si>
  <si>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</si>
  <si>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</si>
  <si>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</si>
  <si>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</si>
  <si>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</si>
  <si>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</si>
  <si>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</si>
  <si>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</si>
  <si>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</si>
  <si>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</si>
  <si>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</si>
  <si>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</si>
  <si>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</si>
  <si>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</si>
  <si>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</si>
  <si>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</si>
  <si>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</si>
  <si>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</si>
  <si>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</si>
  <si>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</si>
  <si>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</si>
  <si>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</si>
  <si>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</si>
  <si>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</si>
  <si>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</si>
  <si>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</si>
  <si>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</si>
  <si>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</si>
  <si>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</si>
  <si>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</si>
  <si>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</si>
  <si>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</si>
  <si>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</si>
  <si>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</si>
  <si>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</si>
  <si>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</si>
  <si>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</si>
  <si>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</si>
  <si>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</si>
  <si>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</si>
  <si>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</si>
  <si>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</si>
  <si>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</si>
  <si>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</si>
  <si>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</si>
  <si>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</si>
  <si>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</si>
  <si>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</si>
  <si>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</si>
  <si>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</si>
  <si>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</si>
  <si>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</si>
  <si>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</si>
  <si>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</si>
  <si>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</si>
  <si>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</si>
  <si>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</si>
  <si>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</si>
  <si>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</si>
  <si>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</si>
  <si>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</si>
  <si>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</si>
  <si>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</si>
  <si>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</si>
  <si>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</si>
  <si>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</si>
  <si>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</si>
  <si>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</si>
  <si>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</si>
  <si>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</si>
  <si>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</si>
  <si>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</si>
  <si>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</si>
  <si>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</si>
  <si>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</si>
  <si>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</si>
  <si>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</si>
  <si>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</si>
  <si>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</si>
  <si>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</si>
  <si>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</si>
  <si>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</si>
  <si>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</si>
  <si>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</si>
  <si>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</si>
  <si>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</si>
  <si>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</si>
  <si>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</si>
  <si>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</si>
  <si>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</si>
  <si>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</si>
  <si>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</si>
  <si>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</si>
  <si>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</si>
  <si>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</si>
  <si>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</si>
  <si>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</si>
  <si>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</si>
  <si>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</si>
  <si>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</si>
  <si>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</si>
  <si>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</si>
  <si>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</si>
  <si>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</si>
  <si>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</si>
  <si>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</si>
  <si>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</si>
  <si>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</si>
  <si>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</si>
  <si>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</si>
  <si>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</si>
  <si>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</si>
  <si>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</si>
  <si>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</si>
  <si>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</si>
  <si>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</si>
  <si>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</si>
  <si>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</si>
  <si>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</si>
  <si>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</si>
  <si>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</si>
  <si>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</si>
  <si>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</si>
  <si>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</si>
  <si>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</si>
  <si>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</si>
  <si>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</si>
  <si>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</si>
  <si>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</si>
  <si>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</si>
  <si>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</si>
  <si>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</si>
  <si>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</si>
  <si>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</si>
  <si>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</si>
  <si>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</si>
  <si>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</si>
  <si>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</si>
  <si>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</si>
  <si>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</si>
  <si>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</si>
  <si>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</si>
  <si>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</si>
  <si>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</si>
  <si>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</si>
  <si>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</si>
  <si>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</si>
  <si>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</si>
  <si>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</si>
  <si>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</si>
  <si>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</si>
  <si>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</si>
  <si>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</si>
  <si>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</si>
  <si>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</si>
  <si>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</si>
  <si>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</si>
  <si>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</si>
  <si>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</si>
  <si>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</si>
  <si>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</si>
  <si>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</si>
  <si>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</si>
  <si>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</si>
  <si>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</si>
  <si>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</si>
  <si>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</si>
  <si>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</si>
  <si>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</si>
  <si>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</si>
  <si>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</si>
  <si>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</si>
  <si>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</si>
  <si>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</si>
  <si>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</si>
  <si>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</si>
  <si>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</si>
  <si>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</si>
  <si>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</si>
  <si>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</si>
  <si>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</si>
  <si>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</si>
  <si>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</si>
  <si>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</si>
  <si>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</si>
  <si>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</si>
  <si>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</si>
  <si>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</si>
  <si>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</si>
  <si>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</si>
  <si>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</si>
  <si>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</si>
  <si>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</si>
  <si>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</si>
  <si>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</si>
  <si>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</si>
  <si>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</si>
  <si>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</si>
  <si>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</si>
  <si>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</si>
  <si>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</si>
  <si>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</si>
  <si>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</si>
  <si>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</si>
  <si>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</si>
  <si>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</si>
  <si>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</si>
  <si>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</si>
  <si>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</si>
  <si>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</si>
  <si>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</si>
  <si>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</si>
  <si>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</si>
  <si>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</si>
  <si>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</si>
  <si>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</si>
  <si>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</si>
  <si>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</si>
  <si>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</si>
  <si>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</si>
  <si>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</si>
  <si>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</si>
  <si>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</si>
  <si>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</si>
  <si>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</si>
  <si>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</si>
  <si>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</si>
  <si>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</si>
  <si>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</si>
  <si>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</si>
  <si>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</si>
  <si>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</si>
  <si>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</si>
  <si>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</si>
  <si>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</si>
  <si>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</si>
  <si>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</si>
  <si>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</si>
  <si>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</si>
  <si>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</si>
  <si>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</si>
  <si>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</si>
  <si>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</si>
  <si>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</si>
  <si>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</si>
  <si>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</si>
  <si>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</si>
  <si>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</si>
  <si>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</si>
  <si>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</si>
  <si>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</si>
  <si>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</si>
  <si>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</si>
  <si>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</si>
  <si>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</si>
  <si>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</si>
  <si>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</si>
  <si>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</si>
  <si>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</si>
  <si>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</si>
  <si>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</si>
  <si>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</si>
  <si>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</si>
  <si>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</si>
  <si>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</si>
  <si>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</si>
  <si>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</si>
  <si>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</si>
  <si>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</si>
  <si>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</si>
  <si>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</si>
  <si>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</si>
  <si>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</si>
  <si>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</si>
  <si>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</si>
  <si>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</si>
  <si>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</si>
  <si>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</si>
  <si>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</si>
  <si>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</si>
  <si>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</si>
  <si>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</si>
  <si>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</si>
  <si>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</si>
  <si>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</si>
  <si>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</si>
  <si>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</si>
  <si>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</si>
  <si>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</si>
  <si>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</si>
  <si>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</si>
  <si>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</si>
  <si>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</si>
  <si>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</si>
  <si>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</si>
  <si>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</si>
  <si>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</si>
  <si>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</si>
  <si>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</si>
  <si>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</si>
  <si>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</si>
  <si>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</si>
  <si>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</si>
  <si>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</si>
  <si>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</si>
  <si>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</si>
  <si>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</si>
  <si>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</si>
  <si>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</si>
  <si>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</si>
  <si>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</si>
  <si>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</si>
  <si>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</si>
  <si>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</si>
  <si>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</si>
  <si>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</si>
  <si>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</si>
  <si>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</si>
  <si>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</si>
  <si>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</si>
  <si>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</si>
  <si>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</si>
  <si>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</si>
  <si>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</si>
  <si>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</si>
  <si>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</si>
  <si>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</si>
  <si>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</si>
  <si>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</si>
  <si>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</si>
  <si>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</si>
  <si>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</si>
  <si>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</si>
  <si>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</si>
  <si>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</si>
  <si>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</si>
  <si>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</si>
  <si>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</si>
  <si>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</si>
  <si>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</si>
  <si>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</si>
  <si>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</si>
  <si>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</si>
  <si>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</si>
  <si>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</si>
  <si>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</si>
  <si>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</si>
  <si>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</si>
  <si>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</si>
  <si>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</si>
  <si>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</si>
  <si>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</si>
  <si>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</si>
  <si>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</si>
  <si>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</si>
  <si>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</si>
  <si>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</si>
  <si>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</si>
  <si>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</si>
  <si>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</si>
  <si>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</si>
  <si>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</si>
  <si>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</si>
  <si>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</si>
  <si>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</si>
  <si>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</si>
  <si>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</si>
  <si>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</si>
  <si>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</si>
  <si>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</si>
  <si>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</si>
  <si>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</si>
  <si>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</si>
  <si>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</si>
  <si>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</si>
  <si>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</si>
  <si>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</si>
  <si>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</si>
  <si>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</si>
  <si>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</si>
  <si>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</si>
  <si>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</si>
  <si>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</si>
  <si>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</si>
  <si>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</si>
  <si>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</si>
  <si>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</si>
  <si>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</si>
  <si>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</si>
  <si>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</si>
  <si>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</si>
  <si>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</si>
  <si>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</si>
  <si>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</si>
  <si>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</si>
  <si>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</si>
  <si>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</si>
  <si>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</si>
  <si>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</si>
  <si>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</si>
  <si>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</si>
  <si>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</si>
  <si>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</si>
  <si>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</si>
  <si>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</si>
  <si>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</si>
  <si>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</si>
  <si>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</si>
  <si>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</si>
  <si>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</si>
  <si>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</si>
  <si>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</si>
  <si>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</si>
  <si>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</si>
  <si>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</si>
  <si>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</si>
  <si>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</si>
  <si>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</si>
  <si>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</si>
  <si>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</si>
  <si>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</si>
  <si>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</si>
  <si>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</si>
  <si>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</si>
  <si>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</si>
  <si>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</si>
  <si>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</si>
  <si>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</si>
  <si>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</si>
  <si>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</si>
  <si>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</si>
  <si>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</si>
  <si>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</si>
  <si>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</si>
  <si>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</si>
  <si>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</si>
  <si>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</si>
  <si>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</si>
  <si>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</si>
  <si>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</si>
  <si>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</si>
  <si>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</si>
  <si>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</si>
  <si>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</si>
  <si>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</si>
  <si>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</si>
  <si>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</si>
  <si>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</si>
  <si>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</si>
  <si>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</si>
  <si>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</si>
  <si>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</si>
  <si>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</si>
  <si>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</si>
  <si>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</si>
  <si>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</si>
  <si>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</si>
  <si>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</si>
  <si>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</si>
  <si>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</si>
  <si>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</si>
  <si>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</si>
  <si>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</si>
  <si>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</si>
  <si>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</si>
  <si>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</si>
  <si>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</si>
  <si>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</si>
  <si>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</si>
  <si>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</si>
  <si>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</si>
  <si>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</si>
  <si>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</si>
  <si>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</si>
  <si>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</si>
  <si>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</si>
  <si>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</si>
  <si>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</si>
  <si>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</si>
  <si>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</si>
  <si>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</si>
  <si>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</si>
  <si>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</si>
  <si>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</si>
  <si>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</si>
  <si>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</si>
  <si>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</si>
  <si>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</si>
  <si>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</si>
  <si>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</si>
  <si>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</si>
  <si>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</si>
  <si>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</si>
  <si>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</si>
  <si>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</si>
  <si>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</si>
  <si>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</si>
  <si>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</si>
  <si>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</si>
  <si>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</si>
  <si>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</si>
  <si>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</si>
  <si>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</si>
  <si>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</si>
  <si>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</si>
  <si>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</si>
  <si>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</si>
  <si>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</si>
  <si>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</si>
  <si>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</si>
  <si>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</si>
  <si>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</si>
  <si>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</si>
  <si>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</si>
  <si>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</si>
  <si>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</si>
  <si>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</si>
  <si>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</si>
  <si>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</si>
  <si>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</si>
  <si>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</si>
  <si>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</si>
  <si>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</si>
  <si>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</si>
  <si>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</si>
  <si>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</si>
  <si>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</si>
  <si>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</si>
  <si>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</si>
  <si>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</si>
  <si>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</si>
  <si>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</si>
  <si>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</si>
  <si>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</si>
  <si>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</si>
  <si>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</si>
  <si>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</si>
  <si>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</si>
  <si>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</si>
  <si>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</si>
  <si>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</si>
  <si>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</si>
  <si>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</si>
  <si>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</si>
  <si>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</si>
  <si>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</si>
  <si>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</si>
  <si>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</si>
  <si>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</si>
  <si>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</si>
  <si>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</si>
  <si>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</si>
  <si>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</si>
  <si>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</si>
  <si>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</si>
  <si>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</si>
  <si>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</si>
  <si>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</si>
  <si>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</si>
  <si>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</si>
  <si>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</si>
  <si>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</si>
  <si>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</si>
  <si>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</si>
  <si>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</si>
  <si>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</si>
  <si>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</si>
  <si>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</si>
  <si>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</si>
  <si>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</si>
  <si>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</si>
  <si>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</si>
  <si>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</si>
  <si>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</si>
  <si>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</si>
  <si>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</si>
  <si>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</si>
  <si>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</si>
  <si>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</si>
  <si>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</si>
  <si>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</si>
  <si>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</si>
  <si>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</si>
  <si>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</si>
  <si>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</si>
  <si>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</si>
  <si>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</si>
  <si>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</si>
  <si>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</si>
  <si>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</si>
  <si>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</si>
  <si>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</si>
  <si>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</si>
  <si>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</si>
  <si>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</si>
  <si>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</si>
  <si>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</si>
  <si>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</si>
  <si>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</si>
  <si>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</si>
  <si>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</si>
  <si>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</si>
  <si>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</si>
  <si>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</si>
  <si>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</si>
  <si>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</si>
  <si>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</si>
  <si>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</si>
  <si>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</si>
  <si>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</si>
  <si>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</si>
  <si>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</si>
  <si>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</si>
  <si>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</si>
  <si>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</si>
  <si>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</si>
  <si>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</si>
  <si>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</si>
  <si>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</si>
  <si>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</si>
  <si>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</si>
  <si>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</si>
  <si>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</si>
  <si>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</si>
  <si>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</si>
  <si>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</si>
  <si>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</si>
  <si>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</si>
  <si>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</si>
  <si>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</si>
  <si>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</si>
  <si>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</si>
  <si>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</si>
  <si>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</si>
  <si>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</si>
  <si>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</si>
  <si>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</si>
  <si>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</si>
  <si>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</si>
  <si>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</si>
  <si>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</si>
  <si>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</si>
  <si>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</si>
  <si>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</si>
  <si>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</si>
  <si>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</si>
  <si>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</si>
  <si>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</si>
  <si>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</si>
  <si>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</si>
  <si>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</si>
  <si>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</si>
  <si>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</si>
  <si>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</si>
  <si>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</si>
  <si>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</si>
  <si>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</si>
  <si>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</si>
  <si>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</si>
  <si>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</si>
  <si>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</si>
  <si>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</si>
  <si>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</si>
  <si>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</si>
  <si>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</si>
  <si>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</si>
  <si>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</si>
  <si>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</si>
  <si>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</si>
  <si>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</si>
  <si>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</si>
  <si>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</si>
  <si>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</si>
  <si>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</si>
  <si>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</si>
  <si>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</si>
  <si>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</si>
  <si>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</si>
  <si>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</si>
  <si>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</si>
  <si>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</si>
  <si>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</si>
  <si>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</si>
  <si>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</si>
  <si>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</si>
  <si>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</si>
  <si>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</si>
  <si>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</si>
  <si>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</si>
  <si>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</si>
  <si>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</si>
  <si>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</si>
  <si>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</si>
  <si>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</si>
  <si>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</si>
  <si>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</si>
  <si>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</si>
  <si>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</si>
  <si>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</si>
  <si>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</si>
  <si>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</si>
  <si>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</si>
  <si>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</si>
  <si>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</si>
  <si>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</si>
  <si>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</si>
  <si>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</si>
  <si>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</si>
  <si>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</si>
  <si>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</si>
  <si>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</si>
  <si>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</si>
  <si>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</si>
  <si>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</si>
  <si>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</si>
  <si>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</si>
  <si>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</si>
  <si>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</si>
  <si>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</si>
  <si>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</si>
  <si>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</si>
  <si>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</si>
  <si>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</si>
  <si>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</si>
  <si>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</si>
  <si>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</si>
  <si>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</si>
  <si>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</si>
  <si>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</si>
  <si>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</si>
  <si>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</si>
  <si>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</si>
  <si>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</si>
  <si>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</si>
  <si>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</si>
  <si>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</si>
  <si>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</si>
  <si>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</si>
  <si>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</si>
  <si>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</si>
  <si>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</si>
  <si>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</si>
  <si>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</si>
  <si>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</si>
  <si>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</si>
  <si>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</si>
  <si>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</si>
  <si>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</si>
  <si>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</si>
  <si>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</si>
  <si>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</si>
  <si>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</si>
  <si>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</si>
  <si>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</si>
  <si>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</si>
  <si>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</si>
  <si>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</si>
  <si>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</si>
  <si>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</si>
  <si>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</si>
  <si>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</si>
  <si>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</si>
  <si>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</si>
  <si>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</si>
  <si>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</si>
  <si>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</si>
  <si>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</si>
  <si>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</si>
  <si>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</si>
  <si>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</si>
  <si>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</si>
  <si>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</si>
  <si>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</si>
  <si>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</si>
  <si>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</si>
  <si>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</si>
  <si>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</si>
  <si>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</si>
  <si>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</si>
  <si>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</si>
  <si>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</si>
  <si>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</si>
  <si>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</si>
  <si>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</si>
  <si>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</si>
  <si>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</si>
  <si>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</si>
  <si>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</si>
  <si>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</si>
  <si>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</si>
  <si>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</si>
  <si>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</si>
  <si>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</si>
  <si>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</si>
  <si>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</si>
  <si>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</si>
  <si>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</si>
  <si>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</si>
  <si>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</si>
  <si>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</si>
  <si>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</si>
  <si>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</si>
  <si>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</si>
  <si>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</si>
  <si>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</si>
  <si>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</si>
  <si>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</si>
  <si>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</si>
  <si>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</si>
  <si>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</si>
  <si>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</si>
  <si>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</si>
  <si>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</si>
  <si>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</si>
  <si>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</si>
  <si>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</si>
  <si>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</si>
  <si>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</si>
  <si>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</si>
  <si>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</si>
  <si>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</si>
  <si>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</si>
  <si>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</si>
  <si>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</si>
  <si>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</si>
  <si>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</si>
  <si>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</si>
  <si>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</si>
  <si>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</si>
  <si>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</si>
  <si>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</si>
  <si>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</si>
  <si>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</si>
  <si>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</si>
  <si>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</si>
  <si>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</si>
  <si>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</si>
  <si>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</si>
  <si>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</si>
  <si>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</si>
  <si>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</si>
  <si>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</si>
  <si>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</si>
  <si>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</si>
  <si>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</si>
  <si>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</si>
  <si>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</si>
  <si>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</si>
  <si>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</si>
  <si>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</si>
  <si>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</si>
  <si>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</si>
  <si>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</si>
  <si>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</si>
  <si>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</si>
  <si>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</si>
  <si>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</si>
  <si>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</si>
  <si>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</si>
  <si>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</si>
  <si>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</si>
  <si>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</si>
  <si>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</si>
  <si>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</si>
  <si>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</si>
  <si>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</si>
  <si>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</si>
  <si>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</si>
  <si>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</si>
  <si>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</si>
  <si>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</si>
  <si>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</si>
  <si>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</si>
  <si>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</si>
  <si>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</si>
  <si>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</si>
  <si>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</si>
  <si>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</si>
  <si>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</si>
  <si>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</si>
  <si>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</si>
  <si>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</si>
  <si>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</si>
  <si>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</si>
  <si>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</si>
  <si>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</si>
  <si>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</si>
  <si>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</si>
  <si>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</si>
  <si>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</si>
  <si>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</si>
  <si>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</si>
  <si>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</si>
  <si>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</si>
  <si>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</si>
  <si>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</si>
  <si>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</si>
  <si>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</si>
  <si>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</si>
  <si>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</si>
  <si>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</si>
  <si>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</si>
  <si>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</si>
  <si>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</si>
  <si>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</si>
  <si>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</si>
  <si>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</si>
  <si>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</si>
  <si>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</si>
  <si>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</si>
  <si>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</si>
  <si>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</si>
  <si>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</si>
  <si>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</si>
  <si>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</si>
  <si>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</si>
  <si>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</si>
  <si>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</si>
  <si>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</si>
  <si>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</si>
  <si>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</si>
  <si>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</si>
  <si>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</si>
  <si>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</si>
  <si>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</si>
  <si>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</si>
  <si>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</si>
  <si>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</si>
  <si>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</si>
  <si>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</si>
  <si>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</si>
  <si>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</si>
  <si>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</si>
  <si>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</si>
  <si>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</si>
  <si>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</si>
  <si>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</si>
  <si>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</si>
  <si>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</si>
  <si>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</si>
  <si>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</si>
  <si>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</si>
  <si>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</si>
  <si>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</si>
  <si>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</si>
  <si>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</si>
  <si>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</si>
  <si>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</si>
  <si>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</si>
  <si>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</si>
  <si>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</si>
  <si>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</si>
  <si>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</si>
  <si>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</si>
  <si>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</si>
  <si>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</si>
  <si>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</si>
  <si>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</si>
  <si>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</si>
  <si>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</si>
  <si>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</si>
  <si>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</si>
  <si>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</si>
  <si>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</si>
  <si>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</si>
  <si>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</si>
  <si>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</si>
  <si>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</si>
  <si>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</si>
  <si>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</si>
  <si>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</si>
  <si>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</si>
  <si>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</si>
  <si>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</si>
  <si>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</si>
  <si>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</si>
  <si>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</si>
  <si>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</si>
  <si>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</si>
  <si>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</si>
  <si>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</si>
  <si>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</si>
  <si>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</si>
  <si>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</si>
  <si>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</si>
  <si>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</si>
  <si>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</si>
  <si>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</si>
  <si>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</si>
  <si>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</si>
  <si>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</si>
  <si>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</si>
  <si>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</si>
  <si>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</si>
  <si>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</si>
  <si>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</si>
  <si>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</si>
  <si>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</si>
  <si>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</si>
  <si>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</si>
  <si>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</si>
  <si>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</si>
  <si>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</si>
  <si>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</si>
  <si>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</si>
  <si>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</si>
  <si>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</si>
  <si>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</si>
  <si>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</si>
  <si>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</si>
  <si>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</si>
  <si>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</si>
  <si>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</si>
  <si>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</si>
  <si>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</si>
  <si>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</si>
  <si>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</si>
  <si>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</si>
  <si>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</si>
  <si>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</si>
  <si>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</si>
  <si>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</si>
  <si>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</si>
  <si>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</si>
  <si>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</si>
  <si>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</si>
  <si>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</si>
  <si>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</si>
  <si>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</si>
  <si>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</si>
  <si>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</si>
  <si>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</si>
  <si>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</si>
  <si>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</si>
  <si>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</si>
  <si>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</si>
  <si>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</si>
  <si>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</si>
  <si>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</si>
  <si>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</si>
  <si>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</si>
  <si>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</si>
  <si>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</si>
  <si>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</si>
  <si>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</si>
  <si>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</si>
  <si>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</si>
  <si>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</si>
  <si>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</si>
  <si>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</si>
  <si>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</si>
  <si>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</si>
  <si>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</si>
  <si>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</si>
  <si>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</si>
  <si>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</si>
  <si>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</si>
  <si>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</si>
  <si>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</si>
  <si>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</si>
  <si>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</si>
  <si>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</si>
  <si>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</si>
  <si>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</si>
  <si>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</si>
  <si>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</si>
  <si>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</si>
  <si>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</si>
  <si>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</si>
  <si>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</si>
  <si>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</si>
  <si>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</si>
  <si>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</si>
  <si>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</si>
  <si>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</si>
  <si>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</si>
  <si>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</si>
  <si>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</si>
  <si>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</si>
  <si>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</si>
  <si>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</si>
  <si>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</si>
  <si>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</si>
  <si>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</si>
  <si>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</si>
  <si>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</si>
  <si>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</si>
  <si>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</si>
  <si>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</si>
  <si>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</si>
  <si>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</si>
  <si>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</si>
  <si>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</si>
  <si>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</si>
  <si>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</si>
  <si>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</si>
  <si>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</si>
  <si>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</si>
  <si>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</si>
  <si>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</si>
  <si>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</si>
  <si>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</si>
  <si>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</si>
  <si>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</si>
  <si>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</si>
  <si>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</si>
  <si>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</si>
  <si>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</si>
  <si>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</si>
  <si>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</si>
  <si>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</si>
  <si>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</si>
  <si>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</si>
  <si>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</si>
  <si>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</si>
  <si>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</si>
  <si>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</si>
  <si>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</si>
  <si>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</si>
  <si>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</si>
  <si>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</si>
  <si>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</si>
  <si>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</si>
  <si>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</si>
  <si>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</si>
  <si>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</si>
  <si>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</si>
  <si>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</si>
  <si>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</si>
  <si>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</si>
  <si>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</si>
  <si>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</si>
  <si>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</si>
  <si>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</si>
  <si>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</si>
  <si>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</si>
  <si>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</si>
  <si>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</si>
  <si>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</si>
  <si>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</si>
  <si>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</si>
  <si>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</si>
  <si>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</si>
  <si>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</si>
  <si>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</si>
  <si>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</si>
  <si>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</si>
  <si>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</si>
  <si>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</si>
  <si>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</si>
  <si>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</si>
  <si>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</si>
  <si>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</si>
  <si>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</si>
  <si>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</si>
  <si>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</si>
  <si>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</si>
  <si>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</si>
  <si>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</si>
  <si>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</si>
  <si>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</si>
  <si>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</si>
  <si>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</si>
  <si>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</si>
  <si>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</si>
  <si>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</si>
  <si>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</si>
  <si>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</si>
  <si>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</si>
  <si>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</si>
  <si>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</si>
  <si>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</si>
  <si>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</si>
  <si>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</si>
  <si>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</si>
  <si>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</si>
  <si>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</si>
  <si>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</si>
  <si>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</si>
  <si>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</si>
  <si>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</si>
  <si>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</si>
  <si>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</si>
  <si>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</si>
  <si>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</si>
  <si>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</si>
  <si>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</si>
  <si>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</si>
  <si>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</si>
  <si>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</si>
  <si>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</si>
  <si>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</si>
  <si>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</si>
  <si>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</si>
  <si>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</si>
  <si>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</si>
  <si>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</si>
  <si>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</si>
  <si>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</si>
  <si>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</si>
  <si>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</si>
  <si>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</si>
  <si>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</si>
  <si>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</si>
  <si>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</si>
  <si>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</si>
  <si>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</si>
  <si>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</si>
  <si>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</si>
  <si>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</si>
  <si>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</si>
  <si>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</si>
  <si>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</si>
  <si>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</si>
  <si>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</si>
  <si>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</si>
  <si>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</si>
  <si>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</si>
  <si>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</si>
  <si>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</si>
  <si>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</si>
  <si>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</si>
  <si>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</si>
  <si>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</si>
  <si>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</si>
  <si>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</si>
  <si>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</si>
  <si>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</si>
  <si>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</si>
  <si>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</si>
  <si>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</si>
  <si>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</si>
  <si>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</si>
  <si>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</si>
  <si>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</si>
  <si>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</si>
  <si>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</si>
  <si>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</si>
  <si>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</si>
  <si>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</si>
  <si>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</si>
  <si>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</si>
  <si>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</si>
  <si>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</si>
  <si>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</si>
  <si>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</si>
  <si>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</si>
  <si>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</si>
  <si>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</si>
  <si>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</si>
  <si>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</si>
  <si>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</si>
  <si>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</si>
  <si>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</si>
  <si>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</si>
  <si>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</si>
  <si>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</si>
  <si>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</si>
  <si>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</si>
  <si>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</si>
  <si>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</si>
  <si>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</si>
  <si>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</si>
  <si>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</si>
  <si>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</si>
  <si>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</si>
  <si>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</si>
  <si>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</si>
  <si>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</si>
  <si>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</si>
  <si>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</si>
  <si>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</si>
  <si>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</si>
  <si>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</si>
  <si>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</si>
  <si>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</si>
  <si>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</si>
  <si>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</si>
  <si>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</si>
  <si>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</si>
  <si>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</si>
  <si>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</si>
  <si>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</si>
  <si>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</si>
  <si>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</si>
  <si>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</si>
  <si>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</si>
  <si>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</si>
  <si>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</si>
  <si>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</si>
  <si>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</si>
  <si>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</si>
  <si>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</si>
  <si>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</si>
  <si>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</si>
  <si>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</si>
  <si>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</si>
  <si>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</si>
  <si>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</si>
  <si>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</si>
  <si>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</si>
  <si>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</si>
  <si>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</si>
  <si>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</si>
  <si>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</si>
  <si>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</si>
  <si>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</si>
  <si>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</si>
  <si>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</si>
  <si>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</si>
  <si>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</si>
  <si>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</si>
  <si>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</si>
  <si>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</si>
  <si>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</si>
  <si>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</si>
  <si>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</si>
  <si>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</si>
  <si>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</si>
  <si>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</si>
  <si>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</si>
  <si>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</si>
  <si>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</si>
  <si>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</si>
  <si>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</si>
  <si>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</si>
  <si>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</si>
  <si>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</si>
  <si>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</si>
  <si>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</si>
  <si>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</si>
  <si>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</si>
  <si>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</si>
  <si>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</si>
  <si>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</si>
  <si>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</si>
  <si>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</si>
  <si>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</si>
  <si>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</si>
  <si>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</si>
  <si>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</si>
  <si>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</si>
  <si>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</si>
  <si>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</si>
  <si>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</si>
  <si>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</si>
  <si>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</si>
  <si>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</si>
  <si>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</si>
  <si>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</si>
  <si>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</si>
  <si>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</si>
  <si>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</si>
  <si>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</si>
  <si>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</si>
  <si>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</si>
  <si>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</si>
  <si>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</si>
  <si>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</si>
  <si>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</si>
  <si>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</si>
  <si>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</si>
  <si>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</si>
  <si>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</si>
  <si>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</si>
  <si>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</si>
  <si>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</si>
  <si>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</si>
  <si>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</si>
  <si>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</si>
  <si>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</si>
  <si>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</si>
  <si>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</si>
  <si>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</si>
  <si>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</si>
  <si>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</si>
  <si>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</si>
  <si>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</si>
  <si>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</si>
  <si>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</si>
  <si>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</si>
  <si>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</si>
  <si>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</si>
  <si>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</si>
  <si>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</si>
  <si>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</si>
  <si>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</si>
  <si>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</si>
  <si>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</si>
  <si>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</si>
  <si>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</si>
  <si>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</si>
  <si>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</si>
  <si>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</si>
  <si>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</si>
  <si>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</si>
  <si>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</si>
  <si>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</si>
  <si>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</si>
  <si>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</si>
  <si>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</si>
  <si>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</si>
  <si>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</si>
  <si>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</si>
  <si>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</si>
  <si>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</si>
  <si>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</si>
  <si>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</si>
  <si>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</si>
  <si>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</si>
  <si>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</si>
  <si>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</si>
  <si>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</si>
  <si>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</si>
  <si>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</si>
  <si>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</si>
  <si>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</si>
  <si>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</si>
  <si>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</si>
  <si>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</si>
  <si>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</si>
  <si>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</si>
  <si>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</si>
  <si>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</si>
  <si>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</si>
  <si>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</si>
  <si>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</si>
  <si>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</si>
  <si>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</si>
  <si>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</si>
  <si>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</si>
  <si>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</si>
  <si>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</si>
  <si>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</si>
  <si>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</si>
  <si>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</si>
  <si>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</si>
  <si>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</si>
  <si>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</si>
  <si>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</si>
  <si>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</si>
  <si>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</si>
  <si>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</si>
  <si>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</si>
  <si>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</si>
  <si>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</si>
  <si>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</si>
  <si>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</si>
  <si>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</si>
  <si>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</si>
  <si>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</si>
  <si>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</si>
  <si>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</si>
  <si>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</si>
  <si>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</si>
  <si>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</si>
  <si>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</si>
  <si>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</si>
  <si>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</si>
  <si>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</si>
  <si>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</si>
  <si>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</si>
  <si>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</si>
  <si>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</si>
  <si>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</si>
  <si>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</si>
  <si>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</si>
  <si>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</si>
  <si>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</si>
  <si>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</si>
  <si>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</si>
  <si>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</si>
  <si>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</si>
  <si>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</si>
  <si>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</si>
  <si>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</si>
  <si>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</si>
  <si>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</si>
  <si>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</si>
  <si>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</si>
  <si>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</si>
  <si>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</si>
  <si>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</si>
  <si>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</si>
  <si>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</si>
  <si>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</si>
  <si>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</si>
  <si>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</si>
  <si>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</si>
  <si>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</si>
  <si>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</si>
  <si>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</si>
  <si>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</si>
  <si>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</si>
  <si>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</si>
  <si>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</si>
  <si>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</si>
  <si>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</si>
  <si>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</si>
  <si>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</si>
  <si>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</si>
  <si>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</si>
  <si>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</si>
  <si>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</si>
  <si>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</si>
  <si>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</si>
  <si>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</si>
  <si>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</si>
  <si>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</si>
  <si>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</si>
  <si>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</si>
  <si>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</si>
  <si>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</si>
  <si>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</si>
  <si>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</si>
  <si>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</si>
  <si>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</si>
  <si>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</si>
  <si>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</si>
  <si>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</si>
  <si>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</si>
  <si>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</si>
  <si>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</si>
  <si>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</si>
  <si>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</si>
  <si>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</si>
  <si>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</si>
  <si>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</si>
  <si>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</si>
  <si>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</si>
  <si>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</si>
  <si>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</si>
  <si>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</si>
  <si>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</si>
  <si>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</si>
  <si>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</si>
  <si>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</si>
  <si>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</si>
  <si>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</si>
  <si>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</si>
  <si>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</si>
  <si>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</si>
  <si>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</si>
  <si>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</si>
  <si>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</si>
  <si>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</si>
  <si>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</si>
  <si>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</si>
  <si>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</si>
  <si>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</si>
  <si>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</si>
  <si>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</si>
  <si>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</si>
  <si>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</si>
  <si>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</si>
  <si>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</si>
  <si>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</si>
  <si>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</si>
  <si>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</si>
  <si>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</si>
  <si>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</si>
  <si>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</si>
  <si>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</si>
  <si>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</si>
  <si>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</si>
  <si>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</si>
  <si>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</si>
  <si>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</si>
  <si>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</si>
  <si>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</si>
  <si>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</si>
  <si>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</si>
  <si>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</si>
  <si>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</si>
  <si>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</si>
  <si>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</si>
  <si>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</si>
  <si>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</si>
  <si>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</si>
  <si>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</si>
  <si>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</si>
  <si>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</si>
  <si>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</si>
  <si>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</si>
  <si>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</si>
  <si>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</si>
  <si>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</si>
  <si>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</si>
  <si>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</si>
  <si>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</si>
  <si>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</si>
  <si>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</si>
  <si>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</si>
  <si>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</si>
  <si>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</si>
  <si>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</si>
  <si>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</si>
  <si>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</si>
  <si>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</si>
  <si>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</si>
  <si>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</si>
  <si>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</si>
  <si>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</si>
  <si>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</si>
  <si>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</si>
  <si>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</si>
  <si>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</si>
  <si>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</si>
  <si>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</si>
  <si>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</si>
  <si>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</si>
  <si>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</si>
  <si>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</si>
  <si>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</si>
  <si>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</si>
  <si>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</si>
  <si>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</si>
  <si>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</si>
  <si>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</si>
  <si>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</si>
  <si>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</si>
  <si>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</si>
  <si>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</si>
  <si>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</si>
  <si>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</si>
  <si>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</si>
  <si>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</si>
  <si>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</si>
  <si>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</si>
  <si>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</si>
  <si>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</si>
  <si>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</si>
  <si>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</si>
  <si>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</si>
  <si>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</si>
  <si>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</si>
  <si>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</si>
  <si>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</si>
  <si>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</si>
  <si>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</si>
  <si>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</si>
  <si>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</si>
  <si>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</si>
  <si>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</si>
  <si>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</si>
  <si>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</si>
  <si>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</si>
  <si>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</si>
  <si>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</si>
  <si>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</si>
  <si>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</si>
  <si>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</si>
  <si>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</si>
  <si>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</si>
  <si>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</si>
  <si>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</si>
  <si>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</si>
  <si>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</si>
  <si>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</si>
  <si>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</si>
  <si>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</si>
  <si>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</si>
  <si>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</si>
  <si>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</si>
  <si>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</si>
  <si>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</si>
  <si>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</si>
  <si>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</si>
  <si>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</si>
  <si>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</si>
  <si>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</si>
  <si>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</si>
  <si>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</si>
  <si>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</si>
  <si>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</si>
  <si>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</si>
  <si>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</si>
  <si>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</si>
  <si>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</si>
  <si>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</si>
  <si>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</si>
  <si>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</si>
  <si>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</si>
  <si>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</si>
  <si>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</si>
  <si>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</si>
  <si>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</si>
  <si>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</si>
  <si>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</si>
  <si>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</si>
  <si>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</si>
  <si>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</si>
  <si>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</si>
  <si>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</si>
  <si>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</si>
  <si>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</si>
  <si>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</si>
  <si>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</si>
  <si>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</si>
  <si>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</si>
  <si>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</si>
  <si>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</si>
  <si>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</si>
  <si>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</si>
  <si>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</si>
  <si>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</si>
  <si>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</si>
  <si>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</si>
  <si>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</si>
  <si>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</si>
  <si>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</si>
  <si>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</si>
  <si>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</si>
  <si>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</si>
  <si>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</si>
  <si>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</si>
  <si>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</si>
  <si>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</si>
  <si>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</si>
  <si>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</si>
  <si>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</si>
  <si>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</si>
  <si>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</si>
  <si>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</si>
  <si>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</si>
  <si>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</si>
  <si>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</si>
  <si>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</si>
  <si>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</si>
  <si>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</si>
  <si>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</si>
  <si>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</si>
  <si>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</si>
  <si>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</si>
  <si>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</si>
  <si>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</si>
  <si>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</si>
  <si>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</si>
  <si>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</si>
  <si>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</si>
  <si>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</si>
  <si>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</si>
  <si>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</si>
  <si>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</si>
  <si>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</si>
  <si>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</si>
  <si>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</si>
  <si>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</si>
  <si>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</si>
  <si>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</si>
  <si>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</si>
  <si>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</si>
  <si>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</si>
  <si>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</si>
  <si>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</si>
  <si>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</si>
  <si>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</si>
  <si>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</si>
  <si>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</si>
  <si>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</si>
  <si>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</si>
  <si>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</si>
  <si>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</si>
  <si>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</si>
  <si>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</si>
  <si>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</si>
  <si>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</si>
  <si>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</si>
  <si>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</si>
  <si>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</si>
  <si>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</si>
  <si>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</si>
  <si>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</si>
  <si>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</si>
  <si>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</si>
  <si>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</si>
  <si>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</si>
  <si>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</si>
  <si>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</si>
  <si>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</si>
  <si>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</si>
  <si>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</si>
  <si>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</si>
  <si>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</si>
  <si>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</si>
  <si>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</si>
  <si>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</si>
  <si>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</si>
  <si>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</si>
  <si>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</si>
  <si>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</si>
  <si>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</si>
  <si>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</si>
  <si>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</si>
  <si>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</si>
  <si>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</si>
  <si>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</si>
  <si>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</si>
  <si>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</si>
  <si>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</si>
  <si>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</si>
  <si>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</si>
  <si>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</si>
  <si>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</si>
  <si>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</si>
  <si>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</si>
  <si>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</si>
  <si>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</si>
  <si>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</si>
  <si>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</si>
  <si>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</si>
  <si>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</si>
  <si>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</si>
  <si>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</si>
  <si>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</si>
  <si>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</si>
  <si>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</si>
  <si>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</si>
  <si>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</si>
  <si>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</si>
  <si>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</si>
  <si>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</si>
  <si>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</si>
  <si>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</si>
  <si>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</si>
  <si>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</si>
  <si>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</si>
  <si>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</si>
  <si>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</si>
  <si>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</si>
  <si>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</si>
  <si>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</si>
  <si>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</si>
  <si>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</si>
  <si>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</si>
  <si>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</si>
  <si>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</si>
  <si>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</si>
  <si>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</si>
  <si>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</si>
  <si>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</si>
  <si>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</si>
  <si>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</si>
  <si>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</si>
  <si>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</si>
  <si>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</si>
  <si>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</si>
  <si>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</si>
  <si>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</si>
  <si>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</si>
  <si>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</si>
  <si>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</si>
  <si>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</si>
  <si>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</si>
  <si>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</si>
  <si>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</si>
  <si>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</si>
  <si>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</si>
  <si>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</si>
  <si>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</si>
  <si>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</si>
  <si>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</si>
  <si>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</si>
  <si>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</si>
  <si>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</si>
  <si>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</si>
  <si>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</si>
  <si>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</si>
  <si>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</si>
  <si>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</si>
  <si>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</si>
  <si>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</si>
  <si>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</si>
  <si>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</si>
  <si>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</si>
  <si>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</si>
  <si>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</si>
  <si>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</si>
  <si>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</si>
  <si>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</si>
  <si>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</si>
  <si>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</si>
  <si>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</si>
  <si>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</si>
  <si>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</si>
  <si>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</si>
  <si>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</si>
  <si>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</si>
  <si>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</si>
  <si>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</si>
  <si>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</si>
  <si>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</si>
  <si>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</si>
  <si>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</si>
  <si>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</si>
  <si>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</si>
  <si>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</si>
  <si>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</si>
  <si>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</si>
  <si>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</si>
  <si>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</si>
  <si>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</si>
  <si>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</si>
  <si>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</si>
  <si>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</si>
  <si>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</si>
  <si>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</si>
  <si>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</si>
  <si>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</si>
  <si>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</si>
  <si>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</si>
  <si>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</si>
  <si>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</si>
  <si>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</si>
  <si>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</si>
  <si>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</si>
  <si>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</si>
  <si>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</si>
  <si>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</si>
  <si>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</si>
  <si>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</si>
  <si>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</si>
  <si>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</si>
  <si>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</si>
  <si>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</si>
  <si>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</si>
  <si>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</si>
  <si>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</si>
  <si>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</si>
  <si>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</si>
  <si>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</si>
  <si>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</si>
  <si>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</si>
  <si>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</si>
  <si>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</si>
  <si>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</si>
  <si>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</si>
  <si>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</si>
  <si>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</si>
  <si>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</si>
  <si>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</si>
  <si>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</si>
  <si>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</si>
  <si>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</si>
  <si>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</si>
  <si>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</si>
  <si>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</si>
  <si>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</si>
  <si>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</si>
  <si>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</si>
  <si>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</si>
  <si>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</si>
  <si>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</si>
  <si>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</si>
  <si>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</si>
  <si>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</si>
  <si>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</si>
  <si>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</si>
  <si>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</si>
  <si>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</si>
  <si>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</si>
  <si>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</si>
  <si>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</si>
  <si>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</si>
  <si>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</si>
  <si>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</si>
  <si>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</si>
  <si>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</si>
  <si>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</si>
  <si>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</si>
  <si>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</si>
  <si>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</si>
  <si>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</si>
  <si>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</si>
  <si>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</si>
  <si>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</si>
  <si>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</si>
  <si>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</si>
  <si>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</si>
  <si>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</si>
  <si>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</si>
  <si>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</si>
  <si>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</si>
  <si>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</si>
  <si>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</si>
  <si>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</si>
  <si>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</si>
  <si>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</si>
  <si>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</si>
  <si>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</si>
  <si>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</si>
  <si>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</si>
  <si>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</si>
  <si>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</si>
  <si>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</si>
  <si>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</si>
  <si>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</si>
  <si>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</si>
  <si>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</si>
  <si>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</si>
  <si>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</si>
  <si>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</si>
  <si>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</si>
  <si>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</si>
  <si>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</si>
  <si>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</si>
  <si>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</si>
  <si>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</si>
  <si>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</si>
  <si>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</si>
  <si>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</si>
  <si>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</si>
  <si>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</si>
  <si>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</si>
  <si>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</si>
  <si>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</si>
  <si>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</si>
  <si>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</si>
  <si>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</si>
  <si>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</si>
  <si>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</si>
  <si>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</si>
  <si>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</si>
  <si>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</si>
  <si>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</si>
  <si>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</si>
  <si>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</si>
  <si>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</si>
  <si>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</si>
  <si>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</si>
  <si>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</si>
  <si>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</si>
  <si>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</si>
  <si>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</si>
  <si>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</si>
  <si>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</si>
  <si>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</si>
  <si>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</si>
  <si>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</si>
  <si>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</si>
  <si>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</si>
  <si>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</si>
  <si>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</si>
  <si>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</si>
  <si>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</si>
  <si>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</si>
  <si>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</si>
  <si>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</si>
  <si>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</si>
  <si>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</si>
  <si>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</si>
  <si>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</si>
  <si>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</si>
  <si>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</si>
  <si>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</si>
  <si>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</si>
  <si>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</si>
  <si>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</si>
  <si>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</si>
  <si>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</si>
  <si>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</si>
  <si>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</si>
  <si>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</si>
  <si>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</si>
  <si>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</si>
  <si>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</si>
  <si>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</si>
  <si>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</si>
  <si>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</si>
  <si>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</si>
  <si>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</si>
  <si>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</si>
  <si>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</si>
  <si>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</si>
  <si>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</si>
  <si>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</si>
  <si>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</si>
  <si>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</si>
  <si>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</si>
  <si>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</si>
  <si>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</si>
  <si>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</si>
  <si>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</si>
  <si>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</si>
  <si>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</si>
  <si>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</si>
  <si>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</si>
  <si>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</si>
  <si>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</si>
  <si>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</si>
  <si>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</si>
  <si>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</si>
  <si>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</si>
  <si>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</si>
  <si>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</si>
  <si>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</si>
  <si>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</si>
  <si>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</si>
  <si>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</si>
  <si>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</si>
  <si>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</si>
  <si>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</si>
  <si>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</si>
  <si>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</si>
  <si>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</si>
  <si>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</si>
  <si>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</si>
  <si>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</si>
  <si>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</si>
  <si>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</si>
  <si>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</si>
  <si>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</si>
  <si>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</si>
  <si>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</si>
  <si>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</si>
  <si>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</si>
  <si>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</si>
  <si>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</si>
  <si>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</si>
  <si>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</si>
  <si>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</si>
  <si>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</si>
  <si>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</si>
  <si>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</si>
  <si>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</si>
  <si>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</si>
  <si>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</si>
  <si>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</si>
  <si>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</si>
  <si>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</si>
  <si>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</si>
  <si>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</si>
  <si>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</si>
  <si>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</si>
  <si>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</si>
  <si>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</si>
  <si>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</si>
  <si>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</si>
  <si>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</si>
  <si>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</si>
  <si>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</si>
  <si>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</si>
  <si>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</si>
  <si>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</si>
  <si>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</si>
  <si>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</si>
  <si>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</si>
  <si>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</si>
  <si>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</si>
  <si>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</si>
  <si>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</si>
  <si>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</si>
  <si>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</si>
  <si>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</si>
  <si>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</si>
  <si>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</si>
  <si>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</si>
  <si>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</si>
  <si>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</si>
  <si>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</si>
  <si>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</si>
  <si>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</si>
  <si>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</si>
  <si>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</si>
  <si>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</si>
  <si>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</si>
  <si>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</si>
  <si>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</si>
  <si>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</si>
  <si>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</si>
  <si>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</si>
  <si>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</si>
  <si>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</si>
  <si>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</si>
  <si>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</si>
  <si>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</si>
  <si>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</si>
  <si>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</si>
  <si>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</si>
  <si>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</si>
  <si>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</si>
  <si>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</si>
  <si>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</si>
  <si>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</si>
  <si>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</si>
  <si>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</si>
  <si>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</si>
  <si>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</si>
  <si>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</si>
  <si>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</si>
  <si>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</si>
  <si>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</si>
  <si>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</si>
  <si>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</si>
  <si>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</si>
  <si>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</si>
  <si>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</si>
  <si>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</si>
  <si>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</si>
  <si>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</si>
  <si>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</si>
  <si>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</si>
  <si>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</si>
  <si>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</si>
  <si>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</si>
  <si>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</si>
  <si>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</si>
  <si>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</si>
  <si>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</si>
  <si>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</si>
  <si>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</si>
  <si>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</si>
  <si>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</si>
  <si>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</si>
  <si>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</si>
  <si>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</si>
  <si>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</si>
  <si>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</si>
  <si>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</si>
  <si>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</si>
  <si>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</si>
  <si>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</si>
  <si>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</si>
  <si>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</si>
  <si>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</si>
  <si>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</si>
  <si>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</si>
  <si>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</si>
  <si>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</si>
  <si>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</si>
  <si>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</si>
  <si>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</si>
  <si>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</si>
  <si>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</si>
  <si>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</si>
  <si>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</si>
  <si>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</si>
  <si>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</si>
  <si>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</si>
  <si>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</si>
  <si>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</si>
  <si>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</si>
  <si>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</si>
  <si>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</si>
  <si>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</si>
  <si>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</si>
  <si>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</si>
  <si>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</si>
  <si>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</si>
  <si>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</si>
  <si>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</si>
  <si>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</si>
  <si>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</si>
  <si>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</si>
  <si>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</si>
  <si>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</si>
  <si>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</si>
  <si>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</si>
  <si>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</si>
  <si>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</si>
  <si>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</si>
  <si>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</si>
  <si>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</si>
  <si>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</si>
  <si>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</si>
  <si>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</si>
  <si>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</si>
  <si>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</si>
  <si>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</si>
  <si>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</si>
  <si>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</si>
  <si>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</si>
  <si>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</si>
  <si>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</si>
  <si>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</si>
  <si>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</si>
  <si>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</si>
  <si>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</si>
  <si>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</si>
  <si>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</si>
  <si>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</si>
  <si>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</si>
  <si>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</si>
  <si>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</si>
  <si>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</si>
  <si>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</si>
  <si>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</si>
  <si>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</si>
  <si>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</si>
  <si>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</si>
  <si>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</si>
  <si>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</si>
  <si>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</si>
  <si>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</si>
  <si>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</si>
  <si>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</si>
  <si>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</si>
  <si>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</si>
  <si>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</si>
  <si>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</si>
  <si>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</si>
  <si>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</si>
  <si>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</si>
  <si>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</si>
  <si>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</si>
  <si>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</si>
  <si>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</si>
  <si>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</si>
  <si>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</si>
  <si>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</si>
  <si>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</si>
  <si>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</si>
  <si>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</si>
  <si>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</si>
  <si>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</si>
  <si>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</si>
  <si>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</si>
  <si>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</si>
  <si>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</si>
  <si>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</si>
  <si>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</si>
  <si>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</si>
  <si>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</si>
  <si>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</si>
  <si>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</si>
  <si>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</si>
  <si>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</si>
  <si>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</si>
  <si>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</si>
  <si>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</si>
  <si>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</si>
  <si>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</si>
  <si>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</si>
  <si>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</si>
  <si>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</si>
  <si>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</si>
  <si>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</si>
  <si>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</si>
  <si>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</si>
  <si>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</si>
  <si>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</si>
  <si>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</si>
  <si>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</si>
  <si>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</si>
  <si>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</si>
  <si>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</si>
  <si>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</si>
  <si>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</si>
  <si>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</si>
  <si>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</si>
  <si>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</si>
  <si>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</si>
  <si>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</si>
  <si>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</si>
  <si>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</si>
  <si>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</si>
  <si>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</si>
  <si>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</si>
  <si>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</si>
  <si>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</si>
  <si>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</si>
  <si>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</si>
  <si>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</si>
  <si>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</si>
  <si>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</si>
  <si>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</si>
  <si>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</si>
  <si>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</si>
  <si>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</si>
  <si>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</si>
  <si>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</si>
  <si>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</si>
  <si>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</si>
  <si>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</si>
  <si>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</si>
  <si>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</si>
  <si>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</si>
  <si>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</si>
  <si>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</si>
  <si>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</si>
  <si>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</si>
  <si>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</si>
  <si>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</si>
  <si>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</si>
  <si>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</si>
  <si>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</si>
  <si>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</si>
  <si>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</si>
  <si>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</si>
  <si>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</si>
  <si>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</si>
  <si>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</si>
  <si>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</si>
  <si>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</si>
  <si>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</si>
  <si>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</si>
  <si>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</si>
  <si>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</si>
  <si>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</si>
  <si>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</si>
  <si>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</si>
  <si>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</si>
  <si>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</si>
  <si>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</si>
  <si>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</si>
  <si>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</si>
  <si>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</si>
  <si>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</si>
  <si>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</si>
  <si>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</si>
  <si>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</si>
  <si>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</si>
  <si>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</si>
  <si>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</si>
  <si>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</si>
  <si>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</si>
  <si>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</si>
  <si>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</si>
  <si>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</si>
  <si>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</si>
  <si>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</si>
  <si>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</si>
  <si>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</si>
  <si>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</si>
  <si>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</si>
  <si>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</si>
  <si>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</si>
  <si>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</si>
  <si>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</si>
  <si>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</si>
  <si>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</si>
  <si>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</si>
  <si>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</si>
  <si>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</si>
  <si>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</si>
  <si>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</si>
  <si>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</si>
  <si>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</si>
  <si>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</si>
  <si>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</si>
  <si>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</si>
  <si>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</si>
  <si>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</si>
  <si>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</si>
  <si>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</si>
  <si>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</si>
  <si>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</si>
  <si>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</si>
  <si>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</si>
  <si>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</si>
  <si>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</si>
  <si>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</si>
  <si>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</si>
  <si>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</si>
  <si>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</si>
  <si>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</si>
  <si>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</si>
  <si>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</si>
  <si>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</si>
  <si>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</si>
  <si>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</si>
  <si>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</si>
  <si>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</si>
  <si>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</si>
  <si>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</si>
  <si>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</si>
  <si>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</si>
  <si>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</si>
  <si>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</si>
  <si>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</si>
  <si>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</si>
  <si>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</si>
  <si>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</si>
  <si>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</si>
  <si>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</si>
  <si>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</si>
  <si>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</si>
  <si>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</si>
  <si>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</si>
  <si>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</si>
  <si>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</si>
  <si>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</si>
  <si>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</si>
  <si>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</si>
  <si>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</si>
  <si>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</si>
  <si>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</si>
  <si>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</si>
  <si>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</si>
  <si>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</si>
  <si>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</si>
  <si>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</si>
  <si>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</si>
  <si>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</si>
  <si>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</si>
  <si>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</si>
  <si>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</si>
  <si>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</si>
  <si>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</si>
  <si>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</si>
  <si>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</si>
  <si>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</si>
  <si>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</si>
  <si>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</si>
  <si>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</si>
  <si>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</si>
  <si>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</si>
  <si>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</si>
  <si>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</si>
  <si>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</si>
  <si>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</si>
  <si>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</si>
  <si>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</si>
  <si>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</si>
  <si>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</si>
  <si>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</si>
  <si>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</si>
  <si>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</si>
  <si>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</si>
  <si>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</si>
  <si>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</si>
  <si>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</si>
  <si>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</si>
  <si>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</si>
  <si>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</si>
  <si>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</si>
  <si>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</si>
  <si>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</si>
  <si>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</si>
  <si>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</si>
  <si>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</si>
  <si>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</si>
  <si>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</si>
  <si>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</si>
  <si>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</si>
  <si>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</si>
  <si>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</si>
  <si>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</si>
  <si>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</si>
  <si>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</si>
  <si>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</si>
  <si>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</si>
  <si>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</si>
  <si>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</si>
  <si>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</si>
  <si>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</si>
  <si>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</si>
  <si>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</si>
  <si>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</si>
  <si>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</si>
  <si>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</si>
  <si>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</si>
  <si>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</si>
  <si>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</si>
  <si>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</si>
  <si>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</si>
  <si>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</si>
  <si>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</si>
  <si>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</si>
  <si>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</si>
  <si>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</si>
  <si>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</si>
  <si>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</si>
  <si>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</si>
  <si>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</si>
  <si>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</si>
  <si>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</si>
  <si>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</si>
  <si>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</si>
  <si>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</si>
  <si>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</si>
  <si>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</si>
  <si>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</si>
  <si>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</si>
  <si>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</si>
  <si>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</si>
  <si>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</si>
  <si>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</si>
  <si>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</si>
  <si>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</si>
  <si>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</si>
  <si>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</si>
  <si>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</si>
  <si>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</si>
  <si>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</si>
  <si>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</si>
  <si>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</si>
  <si>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</si>
  <si>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</si>
  <si>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</si>
  <si>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</si>
  <si>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</si>
  <si>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</si>
  <si>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</si>
  <si>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</si>
  <si>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</si>
  <si>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</si>
  <si>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</si>
  <si>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</si>
  <si>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</si>
  <si>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</si>
  <si>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</si>
  <si>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</si>
  <si>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</si>
  <si>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</si>
  <si>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</si>
  <si>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</si>
  <si>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</si>
  <si>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</si>
  <si>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</si>
  <si>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</si>
  <si>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</si>
  <si>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</si>
  <si>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</si>
  <si>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</si>
  <si>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</si>
  <si>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</si>
  <si>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</si>
  <si>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</si>
  <si>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</si>
  <si>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</si>
  <si>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</si>
  <si>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</si>
  <si>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</si>
  <si>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</si>
  <si>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</si>
  <si>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</si>
  <si>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</si>
  <si>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</si>
  <si>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</si>
  <si>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</si>
  <si>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</si>
  <si>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</si>
  <si>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</si>
  <si>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</si>
  <si>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</si>
  <si>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</si>
  <si>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</si>
  <si>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</si>
  <si>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</si>
  <si>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</si>
  <si>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</si>
  <si>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</si>
  <si>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</si>
  <si>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</si>
  <si>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</si>
  <si>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</si>
  <si>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</si>
  <si>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</si>
  <si>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</si>
  <si>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</si>
  <si>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</si>
  <si>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</si>
  <si>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</si>
  <si>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</si>
  <si>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</si>
  <si>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</si>
  <si>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</si>
  <si>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</si>
  <si>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</si>
  <si>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</si>
  <si>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</si>
  <si>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</si>
  <si>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</si>
  <si>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</si>
  <si>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</si>
  <si>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</si>
  <si>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</si>
  <si>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</si>
  <si>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</si>
  <si>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</si>
  <si>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</si>
  <si>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</si>
  <si>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</si>
  <si>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</si>
  <si>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</si>
  <si>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</si>
  <si>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</si>
  <si>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</si>
  <si>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</si>
  <si>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</si>
  <si>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</si>
  <si>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</si>
  <si>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</si>
  <si>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</si>
  <si>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</si>
  <si>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</si>
  <si>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</si>
  <si>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</si>
  <si>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</si>
  <si>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</si>
  <si>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</si>
  <si>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</si>
  <si>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</si>
  <si>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</si>
  <si>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</si>
  <si>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</si>
  <si>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</si>
  <si>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</si>
  <si>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</si>
  <si>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</si>
  <si>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</si>
  <si>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</si>
  <si>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</si>
  <si>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</si>
  <si>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</si>
  <si>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</si>
  <si>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</si>
  <si>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</si>
  <si>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</si>
  <si>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</si>
  <si>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</si>
  <si>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</si>
  <si>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</si>
  <si>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</si>
  <si>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</si>
  <si>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</si>
  <si>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</si>
  <si>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</si>
  <si>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</si>
  <si>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</si>
  <si>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</si>
  <si>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</si>
  <si>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</si>
  <si>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</si>
  <si>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</si>
  <si>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</si>
  <si>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</si>
  <si>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</si>
  <si>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</si>
  <si>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</si>
  <si>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</si>
  <si>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</si>
  <si>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</si>
  <si>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</si>
  <si>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</si>
  <si>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</si>
  <si>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</si>
  <si>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</si>
  <si>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</si>
  <si>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</si>
  <si>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</si>
  <si>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</si>
  <si>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</si>
  <si>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</si>
  <si>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</si>
  <si>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</si>
  <si>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</si>
  <si>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</si>
  <si>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</si>
  <si>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</si>
  <si>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</si>
  <si>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</si>
  <si>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</si>
  <si>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</si>
  <si>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</si>
  <si>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</si>
  <si>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</si>
  <si>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</si>
  <si>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</si>
  <si>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</si>
  <si>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</si>
  <si>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</si>
  <si>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</si>
  <si>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</si>
  <si>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</si>
  <si>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</si>
  <si>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</si>
  <si>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</si>
  <si>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</si>
  <si>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</si>
  <si>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</si>
  <si>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</si>
  <si>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</si>
  <si>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</si>
  <si>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</si>
  <si>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</si>
  <si>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</si>
  <si>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</si>
  <si>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</si>
  <si>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</si>
  <si>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</si>
  <si>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</si>
  <si>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</si>
  <si>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</si>
  <si>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</si>
  <si>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</si>
  <si>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</si>
  <si>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</si>
  <si>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</si>
  <si>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</si>
  <si>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</si>
  <si>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</si>
  <si>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</si>
  <si>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</si>
  <si>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</si>
  <si>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</si>
  <si>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</si>
  <si>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</si>
  <si>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</si>
  <si>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</si>
  <si>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</si>
  <si>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</si>
  <si>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</si>
  <si>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</si>
  <si>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</si>
  <si>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</si>
  <si>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</si>
  <si>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</si>
  <si>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</si>
  <si>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</si>
  <si>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</si>
  <si>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</si>
  <si>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</si>
  <si>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</si>
  <si>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</si>
  <si>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</si>
  <si>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</si>
  <si>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</si>
  <si>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</si>
  <si>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</si>
  <si>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</si>
  <si>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</si>
  <si>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</si>
  <si>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</si>
  <si>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</si>
  <si>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</si>
  <si>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</si>
  <si>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</si>
  <si>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</si>
  <si>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</si>
  <si>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</si>
  <si>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</si>
  <si>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</si>
  <si>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</si>
  <si>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</si>
  <si>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</si>
  <si>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</si>
  <si>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</si>
  <si>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</si>
  <si>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</si>
  <si>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</si>
  <si>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</si>
  <si>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</si>
  <si>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</si>
  <si>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</si>
  <si>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</si>
  <si>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</si>
  <si>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</si>
  <si>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</si>
  <si>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</si>
  <si>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</si>
  <si>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</si>
  <si>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</si>
  <si>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</si>
  <si>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</si>
  <si>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</si>
  <si>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</si>
  <si>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</si>
  <si>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</si>
  <si>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</si>
  <si>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</si>
  <si>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</si>
  <si>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</si>
  <si>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</si>
  <si>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</si>
  <si>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</si>
  <si>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</si>
  <si>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</si>
  <si>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</si>
  <si>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</si>
  <si>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</si>
  <si>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</si>
  <si>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</si>
  <si>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</si>
  <si>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</si>
  <si>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</si>
  <si>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</si>
  <si>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</si>
  <si>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</si>
  <si>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</si>
  <si>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</si>
  <si>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</si>
  <si>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</si>
  <si>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</si>
  <si>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</si>
  <si>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</si>
  <si>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</si>
  <si>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</si>
  <si>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</si>
  <si>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</si>
  <si>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</si>
  <si>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</si>
  <si>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</si>
  <si>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</si>
  <si>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</si>
  <si>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</si>
  <si>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</si>
  <si>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</si>
  <si>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</si>
  <si>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</si>
  <si>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</si>
  <si>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</si>
  <si>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</si>
  <si>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</si>
  <si>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</si>
  <si>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</si>
  <si>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</si>
  <si>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</si>
  <si>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</si>
  <si>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</si>
  <si>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</si>
  <si>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</si>
  <si>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</si>
  <si>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</si>
  <si>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</si>
  <si>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</si>
  <si>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</si>
  <si>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</si>
  <si>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</si>
  <si>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</si>
  <si>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</si>
  <si>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</si>
  <si>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</si>
  <si>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</si>
  <si>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</si>
  <si>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</si>
  <si>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</si>
  <si>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</si>
  <si>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</si>
  <si>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</si>
  <si>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</si>
  <si>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</si>
  <si>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</si>
  <si>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</si>
  <si>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</si>
  <si>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</si>
  <si>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</si>
  <si>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</si>
  <si>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</si>
  <si>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</si>
  <si>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</si>
  <si>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</si>
  <si>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</si>
  <si>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</si>
  <si>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</si>
  <si>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</si>
  <si>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</si>
  <si>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</si>
  <si>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</si>
  <si>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</si>
  <si>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</si>
  <si>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</si>
  <si>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</si>
  <si>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</si>
  <si>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</si>
  <si>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</si>
  <si>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</si>
  <si>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</si>
  <si>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</si>
  <si>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</si>
  <si>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</si>
  <si>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</si>
  <si>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</si>
  <si>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</si>
  <si>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</si>
  <si>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</si>
  <si>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</si>
  <si>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</si>
  <si>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</si>
  <si>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</si>
  <si>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</si>
  <si>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</si>
  <si>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</si>
  <si>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</si>
  <si>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</si>
  <si>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</si>
  <si>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</si>
  <si>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</si>
  <si>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</si>
  <si>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</si>
  <si>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</si>
  <si>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</si>
  <si>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</si>
  <si>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</si>
  <si>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</si>
  <si>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</si>
  <si>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</si>
  <si>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</si>
  <si>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</si>
  <si>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</si>
  <si>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</si>
  <si>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</si>
  <si>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</si>
  <si>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</si>
  <si>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</si>
  <si>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</si>
  <si>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</si>
  <si>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</si>
  <si>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</si>
  <si>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</si>
  <si>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</si>
  <si>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</si>
  <si>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</si>
  <si>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</si>
  <si>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</si>
  <si>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</si>
  <si>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</si>
  <si>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</si>
  <si>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</si>
  <si>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</si>
  <si>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</si>
  <si>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</si>
  <si>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</si>
  <si>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</si>
  <si>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</si>
  <si>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</si>
  <si>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</si>
  <si>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</si>
  <si>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</si>
  <si>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</si>
  <si>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</si>
  <si>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</si>
  <si>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</si>
  <si>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</si>
  <si>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</si>
  <si>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</si>
  <si>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</si>
  <si>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</si>
  <si>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</si>
  <si>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</si>
  <si>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</si>
  <si>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</si>
  <si>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</si>
  <si>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</si>
  <si>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</si>
  <si>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</si>
  <si>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</si>
  <si>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</si>
  <si>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</si>
  <si>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</si>
  <si>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</si>
  <si>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</si>
  <si>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</si>
  <si>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</si>
  <si>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</si>
  <si>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</si>
  <si>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</si>
  <si>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</si>
  <si>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</si>
  <si>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</si>
  <si>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</si>
  <si>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</si>
  <si>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</si>
  <si>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</si>
  <si>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</si>
  <si>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</si>
  <si>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</si>
  <si>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</si>
  <si>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</si>
  <si>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</si>
  <si>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</si>
  <si>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</si>
  <si>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</si>
  <si>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</si>
  <si>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</si>
  <si>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</si>
  <si>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</si>
  <si>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</si>
  <si>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</si>
  <si>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</si>
  <si>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</si>
  <si>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</si>
  <si>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</si>
  <si>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</si>
  <si>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</si>
  <si>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</si>
  <si>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</si>
  <si>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</si>
  <si>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</si>
  <si>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</si>
  <si>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</si>
  <si>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</si>
  <si>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</si>
  <si>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</si>
  <si>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</si>
  <si>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</si>
  <si>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</si>
  <si>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</si>
  <si>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</si>
  <si>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</si>
  <si>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</si>
  <si>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</si>
  <si>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</si>
  <si>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</si>
  <si>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</si>
  <si>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</si>
  <si>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</si>
  <si>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</si>
  <si>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</si>
  <si>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</si>
  <si>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</si>
  <si>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</si>
  <si>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</si>
  <si>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</si>
  <si>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</si>
  <si>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</si>
  <si>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</si>
  <si>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</si>
  <si>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</si>
  <si>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</si>
  <si>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</si>
  <si>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</si>
  <si>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</si>
  <si>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</si>
  <si>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</si>
  <si>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</si>
  <si>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</si>
  <si>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</si>
  <si>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</si>
  <si>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</si>
  <si>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</si>
  <si>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</si>
  <si>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</si>
  <si>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</si>
  <si>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</si>
  <si>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</si>
  <si>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</si>
  <si>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</si>
  <si>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</si>
  <si>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</si>
  <si>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</si>
  <si>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</si>
  <si>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</si>
  <si>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</si>
  <si>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</si>
  <si>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</si>
  <si>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</si>
  <si>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</si>
  <si>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</si>
  <si>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</si>
  <si>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</si>
  <si>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</si>
  <si>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</si>
  <si>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</si>
  <si>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</si>
  <si>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</si>
  <si>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</si>
  <si>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</si>
  <si>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</si>
  <si>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</si>
  <si>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</si>
  <si>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</si>
  <si>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</si>
  <si>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</si>
  <si>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</si>
  <si>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</si>
  <si>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</si>
  <si>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</si>
  <si>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</si>
  <si>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</si>
  <si>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</si>
  <si>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</si>
  <si>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</si>
  <si>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</si>
  <si>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</si>
  <si>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</si>
  <si>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</si>
  <si>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</si>
  <si>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</si>
  <si>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</si>
  <si>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</si>
  <si>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</si>
  <si>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</si>
  <si>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</si>
  <si>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</si>
  <si>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</si>
  <si>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</si>
  <si>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</si>
  <si>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</si>
  <si>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</si>
  <si>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</si>
  <si>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</si>
  <si>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</si>
  <si>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</si>
  <si>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</si>
  <si>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</si>
  <si>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</si>
  <si>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</si>
  <si>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</si>
  <si>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</si>
  <si>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</si>
  <si>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</si>
  <si>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</si>
  <si>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</si>
  <si>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</si>
  <si>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</si>
  <si>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</si>
  <si>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</si>
  <si>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</si>
  <si>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</si>
  <si>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</si>
  <si>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</si>
  <si>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</si>
  <si>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</si>
  <si>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</si>
  <si>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</si>
  <si>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</si>
  <si>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</si>
  <si>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</si>
  <si>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</si>
  <si>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</si>
  <si>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</si>
  <si>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</si>
  <si>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</si>
  <si>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</si>
  <si>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</si>
  <si>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</si>
  <si>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</si>
  <si>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</si>
  <si>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</si>
  <si>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</si>
  <si>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</si>
  <si>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</si>
  <si>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</si>
  <si>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</si>
  <si>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</si>
  <si>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</si>
  <si>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</si>
  <si>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</si>
  <si>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</si>
  <si>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</si>
  <si>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</si>
  <si>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</si>
  <si>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</si>
  <si>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</si>
  <si>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</si>
  <si>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</si>
  <si>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</si>
  <si>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</si>
  <si>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</si>
  <si>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</si>
  <si>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</si>
  <si>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</si>
  <si>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</si>
  <si>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</si>
  <si>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</si>
  <si>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</si>
  <si>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</si>
  <si>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</si>
  <si>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</si>
  <si>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</si>
  <si>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</si>
  <si>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</si>
  <si>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</si>
  <si>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</si>
  <si>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</si>
  <si>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</si>
  <si>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</si>
  <si>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</si>
  <si>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</si>
  <si>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</si>
  <si>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</si>
  <si>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</si>
  <si>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</si>
  <si>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</si>
  <si>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</si>
  <si>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</si>
  <si>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</si>
  <si>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</si>
  <si>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</si>
  <si>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</si>
  <si>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</si>
  <si>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</si>
  <si>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</si>
  <si>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</si>
  <si>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</si>
  <si>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</si>
  <si>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</si>
  <si>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</si>
  <si>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</si>
  <si>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</si>
  <si>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</si>
  <si>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</si>
  <si>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</si>
  <si>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</si>
  <si>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</si>
  <si>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</si>
  <si>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</si>
  <si>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</si>
  <si>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</si>
  <si>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</si>
  <si>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</si>
  <si>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</si>
  <si>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</si>
  <si>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</si>
  <si>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</si>
  <si>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</si>
  <si>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</si>
  <si>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</si>
  <si>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</si>
  <si>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</si>
  <si>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</si>
  <si>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</si>
  <si>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</si>
  <si>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</si>
  <si>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</si>
  <si>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</si>
  <si>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</si>
  <si>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</si>
  <si>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</si>
  <si>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</si>
  <si>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</si>
  <si>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</si>
  <si>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</si>
  <si>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</si>
  <si>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</si>
  <si>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</si>
  <si>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</si>
  <si>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</si>
  <si>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</si>
  <si>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</si>
  <si>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</si>
  <si>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</si>
  <si>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</si>
  <si>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</si>
  <si>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</si>
  <si>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</si>
  <si>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</si>
  <si>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</si>
  <si>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</si>
  <si>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</si>
  <si>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</si>
  <si>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</si>
  <si>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</si>
  <si>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</si>
  <si>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</si>
  <si>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</si>
  <si>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</si>
  <si>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</si>
  <si>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</si>
  <si>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</si>
  <si>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</si>
  <si>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</si>
  <si>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</si>
  <si>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</si>
  <si>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</si>
  <si>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</si>
  <si>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</si>
  <si>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</si>
  <si>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</si>
  <si>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</si>
  <si>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</si>
  <si>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</si>
  <si>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</si>
  <si>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</si>
  <si>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</si>
  <si>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</si>
  <si>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</si>
  <si>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</si>
  <si>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</si>
  <si>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</si>
  <si>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</si>
  <si>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</si>
  <si>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</si>
  <si>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</si>
  <si>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</si>
  <si>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</si>
  <si>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</si>
  <si>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</si>
  <si>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</si>
  <si>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</si>
  <si>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</si>
  <si>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</si>
  <si>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</si>
  <si>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</si>
  <si>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</si>
  <si>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</si>
  <si>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</si>
  <si>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</si>
  <si>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</si>
  <si>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</si>
  <si>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</si>
  <si>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</si>
  <si>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</si>
  <si>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</si>
  <si>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</si>
  <si>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</si>
  <si>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</si>
  <si>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</si>
  <si>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</si>
  <si>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</si>
  <si>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</si>
  <si>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</si>
  <si>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</si>
  <si>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</si>
  <si>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</si>
  <si>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</si>
  <si>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</si>
  <si>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</si>
  <si>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</si>
  <si>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</si>
  <si>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</si>
  <si>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</si>
  <si>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</si>
  <si>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</si>
  <si>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</si>
  <si>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</si>
  <si>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</si>
  <si>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</si>
  <si>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</si>
  <si>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</si>
  <si>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</si>
  <si>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</si>
  <si>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</si>
  <si>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</si>
  <si>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</si>
  <si>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</si>
  <si>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</si>
  <si>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</si>
  <si>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</si>
  <si>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</si>
  <si>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</si>
  <si>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</si>
  <si>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</si>
  <si>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</si>
  <si>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</si>
  <si>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</si>
  <si>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</si>
  <si>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</si>
  <si>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</si>
  <si>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</si>
  <si>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</si>
  <si>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</si>
  <si>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</si>
  <si>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</si>
  <si>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</si>
  <si>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</si>
  <si>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</si>
  <si>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</si>
  <si>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</si>
  <si>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</si>
  <si>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</si>
  <si>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</si>
  <si>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</si>
  <si>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</si>
  <si>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</si>
  <si>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</si>
  <si>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</si>
  <si>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</si>
  <si>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</si>
  <si>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</si>
  <si>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</si>
  <si>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</si>
  <si>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</si>
  <si>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</si>
  <si>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</si>
  <si>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</si>
  <si>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</si>
  <si>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</si>
  <si>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</si>
  <si>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</si>
  <si>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</si>
  <si>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</si>
  <si>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</si>
  <si>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</si>
  <si>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</si>
  <si>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</si>
  <si>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</si>
  <si>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</si>
  <si>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</si>
  <si>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</si>
  <si>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</si>
  <si>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</si>
  <si>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</si>
  <si>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</si>
  <si>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</si>
  <si>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</si>
  <si>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</si>
  <si>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</si>
  <si>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</si>
  <si>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</si>
  <si>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</si>
  <si>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</si>
  <si>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</si>
  <si>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</si>
  <si>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</si>
  <si>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</si>
  <si>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</si>
  <si>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</si>
  <si>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</si>
  <si>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</si>
  <si>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</si>
  <si>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</si>
  <si>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</si>
  <si>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</si>
  <si>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</si>
  <si>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</si>
  <si>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</si>
  <si>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</si>
  <si>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</si>
  <si>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</si>
  <si>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</si>
  <si>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</si>
  <si>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</si>
  <si>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</si>
  <si>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</si>
  <si>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</si>
  <si>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</si>
  <si>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</si>
  <si>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</si>
  <si>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</si>
  <si>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</si>
  <si>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</si>
  <si>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</si>
  <si>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</si>
  <si>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</si>
  <si>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</si>
  <si>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</si>
  <si>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</si>
  <si>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</si>
  <si>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</si>
  <si>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</si>
  <si>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</si>
  <si>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</si>
  <si>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</si>
  <si>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</si>
  <si>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</si>
  <si>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</si>
  <si>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</si>
  <si>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</si>
  <si>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</si>
  <si>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</si>
  <si>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</si>
  <si>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</si>
  <si>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</si>
  <si>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</si>
  <si>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</si>
  <si>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</si>
  <si>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</si>
  <si>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</si>
  <si>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</si>
  <si>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</si>
  <si>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</si>
  <si>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</si>
  <si>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</si>
  <si>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</si>
  <si>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</si>
  <si>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</si>
  <si>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</si>
  <si>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</si>
  <si>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</si>
  <si>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</si>
  <si>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</si>
  <si>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</si>
  <si>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</si>
  <si>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</si>
  <si>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</si>
  <si>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</si>
  <si>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</si>
  <si>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</si>
  <si>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</si>
  <si>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</si>
  <si>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</si>
  <si>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</si>
  <si>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</si>
  <si>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</si>
  <si>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</si>
  <si>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</si>
  <si>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</si>
  <si>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</si>
  <si>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</si>
  <si>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</si>
  <si>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</si>
  <si>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</si>
  <si>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</si>
  <si>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</si>
  <si>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</si>
  <si>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</si>
  <si>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</si>
  <si>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</si>
  <si>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</si>
  <si>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</si>
  <si>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</si>
  <si>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</si>
  <si>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</si>
  <si>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</si>
  <si>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</si>
  <si>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</si>
  <si>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</si>
  <si>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</si>
  <si>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</si>
  <si>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</si>
  <si>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</si>
  <si>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</si>
  <si>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</si>
  <si>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</si>
  <si>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</si>
  <si>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</si>
  <si>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</si>
  <si>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</si>
  <si>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</si>
  <si>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</si>
  <si>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</si>
  <si>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</si>
  <si>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</si>
  <si>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</si>
  <si>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</si>
  <si>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</si>
  <si>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</si>
  <si>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</si>
  <si>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</si>
  <si>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</si>
  <si>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</si>
  <si>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</si>
  <si>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</si>
  <si>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</si>
  <si>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</si>
  <si>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</si>
  <si>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</si>
  <si>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</si>
  <si>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</si>
  <si>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</si>
  <si>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</si>
  <si>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</si>
  <si>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</si>
  <si>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</si>
  <si>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</si>
  <si>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</si>
  <si>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</si>
  <si>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</si>
  <si>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</si>
  <si>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</si>
  <si>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</si>
  <si>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</si>
  <si>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</si>
  <si>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</si>
  <si>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</si>
  <si>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</si>
  <si>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</si>
  <si>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</si>
  <si>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</si>
  <si>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</si>
  <si>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</si>
  <si>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</si>
  <si>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</si>
  <si>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</si>
  <si>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</si>
  <si>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</si>
  <si>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</si>
  <si>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</si>
  <si>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</si>
  <si>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</si>
  <si>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</si>
  <si>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</si>
  <si>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</si>
  <si>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</si>
  <si>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</si>
  <si>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</si>
  <si>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</si>
  <si>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</si>
  <si>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</si>
  <si>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</si>
  <si>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</si>
  <si>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</si>
  <si>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</si>
  <si>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</si>
  <si>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</si>
  <si>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</si>
  <si>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</si>
  <si>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</si>
  <si>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</si>
  <si>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</si>
  <si>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</si>
  <si>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</si>
  <si>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</si>
  <si>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</si>
  <si>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</si>
  <si>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</si>
  <si>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</si>
  <si>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</si>
  <si>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</si>
  <si>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</si>
  <si>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</si>
  <si>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</si>
  <si>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</si>
  <si>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</si>
  <si>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</si>
  <si>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</si>
  <si>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</si>
  <si>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</si>
  <si>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</si>
  <si>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</si>
  <si>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</si>
  <si>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</si>
  <si>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</si>
  <si>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</si>
  <si>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</si>
  <si>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</si>
  <si>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</si>
  <si>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</si>
  <si>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</si>
  <si>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</si>
  <si>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</si>
  <si>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</si>
  <si>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</si>
  <si>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</si>
  <si>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</si>
  <si>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</si>
  <si>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</si>
  <si>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</si>
  <si>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</si>
  <si>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</si>
  <si>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</si>
  <si>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</si>
  <si>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</si>
  <si>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</si>
  <si>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</si>
  <si>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</si>
  <si>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</si>
  <si>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</si>
  <si>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</si>
  <si>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</si>
  <si>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</si>
  <si>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</si>
  <si>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</si>
  <si>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</si>
  <si>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</si>
  <si>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</si>
  <si>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</si>
  <si>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</si>
  <si>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</si>
  <si>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</si>
  <si>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</si>
  <si>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</si>
  <si>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</si>
  <si>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</si>
  <si>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</si>
  <si>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</si>
  <si>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</si>
  <si>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</si>
  <si>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</si>
  <si>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</si>
  <si>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</si>
  <si>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</si>
  <si>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</si>
  <si>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</si>
  <si>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</si>
  <si>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</si>
  <si>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</si>
  <si>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</si>
  <si>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</si>
  <si>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</si>
  <si>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</si>
  <si>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</si>
  <si>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</si>
  <si>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</si>
  <si>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</si>
  <si>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</si>
  <si>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</si>
  <si>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</si>
  <si>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</si>
  <si>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</si>
  <si>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</si>
  <si>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</si>
  <si>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</si>
  <si>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</si>
  <si>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</si>
  <si>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</si>
  <si>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</si>
  <si>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</si>
  <si>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</si>
  <si>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</si>
  <si>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</si>
  <si>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</si>
  <si>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</si>
  <si>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</si>
  <si>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</si>
  <si>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</si>
  <si>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</si>
  <si>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</si>
  <si>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</si>
  <si>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</si>
  <si>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</si>
  <si>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</si>
  <si>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</si>
  <si>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</si>
  <si>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</si>
  <si>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</si>
  <si>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</si>
  <si>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</si>
  <si>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</si>
  <si>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</si>
  <si>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</si>
  <si>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</si>
  <si>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</si>
  <si>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</si>
  <si>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</si>
  <si>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</si>
  <si>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</si>
  <si>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</si>
  <si>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</si>
  <si>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</si>
  <si>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</si>
  <si>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</si>
  <si>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</si>
  <si>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</si>
  <si>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</si>
  <si>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</si>
  <si>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</si>
  <si>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</si>
  <si>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</si>
  <si>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</si>
  <si>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</si>
  <si>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</si>
  <si>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</si>
  <si>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</si>
  <si>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</si>
  <si>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</si>
  <si>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</si>
  <si>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</si>
  <si>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</si>
  <si>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</si>
  <si>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</si>
  <si>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</si>
  <si>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</si>
  <si>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</si>
  <si>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</si>
  <si>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</si>
  <si>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</si>
  <si>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</si>
  <si>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</si>
  <si>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</si>
  <si>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</si>
  <si>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</si>
  <si>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</si>
  <si>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</si>
  <si>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</si>
  <si>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</si>
  <si>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</si>
  <si>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</si>
  <si>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</si>
  <si>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</si>
  <si>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</si>
  <si>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</si>
  <si>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</si>
  <si>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</si>
  <si>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</si>
  <si>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</si>
  <si>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</si>
  <si>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</si>
  <si>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</si>
  <si>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</si>
  <si>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</si>
  <si>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</si>
  <si>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</si>
  <si>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</si>
  <si>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</si>
  <si>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</si>
  <si>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</si>
  <si>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</si>
  <si>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</si>
  <si>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</si>
  <si>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</si>
  <si>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</si>
  <si>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</si>
  <si>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</si>
  <si>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</si>
  <si>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</si>
  <si>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</si>
  <si>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</si>
  <si>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</si>
  <si>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</si>
  <si>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</si>
  <si>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</si>
  <si>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</si>
  <si>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</si>
  <si>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</si>
  <si>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</si>
  <si>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</si>
  <si>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</si>
  <si>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</si>
  <si>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</si>
  <si>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</si>
  <si>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</si>
  <si>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</si>
  <si>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</si>
  <si>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</si>
  <si>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</si>
  <si>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</si>
  <si>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</si>
  <si>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</si>
  <si>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</si>
  <si>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</si>
  <si>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</si>
  <si>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</si>
  <si>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</si>
  <si>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</si>
  <si>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</si>
  <si>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</si>
  <si>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</si>
  <si>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</si>
  <si>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</si>
  <si>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</si>
  <si>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</si>
  <si>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</si>
  <si>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</si>
  <si>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</si>
  <si>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</si>
  <si>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</si>
  <si>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</si>
  <si>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</si>
  <si>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</si>
  <si>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</si>
  <si>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</si>
  <si>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</si>
  <si>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</si>
  <si>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</si>
  <si>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</si>
  <si>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</si>
  <si>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</si>
  <si>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</si>
  <si>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</si>
  <si>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</si>
  <si>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</si>
  <si>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</si>
  <si>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</si>
  <si>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</si>
  <si>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</si>
  <si>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</si>
  <si>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</si>
  <si>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</si>
  <si>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</si>
  <si>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</si>
  <si>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</si>
  <si>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</si>
  <si>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</si>
  <si>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</si>
  <si>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</si>
  <si>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</si>
  <si>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</si>
  <si>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</si>
  <si>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</si>
  <si>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</si>
  <si>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</si>
  <si>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</si>
  <si>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</si>
  <si>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</si>
  <si>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</si>
  <si>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</si>
  <si>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</si>
  <si>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</si>
  <si>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</si>
  <si>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</si>
  <si>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</si>
  <si>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</si>
  <si>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</si>
  <si>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</si>
  <si>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</si>
  <si>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</si>
  <si>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</si>
  <si>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</si>
  <si>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</si>
  <si>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</si>
  <si>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</si>
  <si>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</si>
  <si>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</si>
  <si>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</si>
  <si>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</si>
  <si>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</si>
  <si>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</si>
  <si>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</si>
  <si>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</si>
  <si>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</si>
  <si>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</si>
  <si>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</si>
  <si>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</si>
  <si>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</si>
  <si>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</si>
  <si>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</si>
  <si>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</si>
  <si>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</si>
  <si>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</si>
  <si>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</si>
  <si>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</si>
  <si>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</si>
  <si>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</si>
  <si>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</si>
  <si>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</si>
  <si>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</si>
  <si>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</si>
  <si>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</si>
  <si>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</si>
  <si>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</si>
  <si>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</si>
  <si>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</si>
  <si>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</si>
  <si>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</si>
  <si>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</si>
  <si>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</si>
  <si>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</si>
  <si>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</si>
  <si>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</si>
  <si>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</si>
  <si>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</si>
  <si>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</si>
  <si>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</si>
  <si>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</si>
  <si>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</si>
  <si>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</si>
  <si>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</si>
  <si>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</si>
  <si>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</si>
  <si>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</si>
  <si>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</si>
  <si>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</si>
  <si>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</si>
  <si>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</si>
  <si>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</si>
  <si>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</si>
  <si>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</si>
  <si>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</si>
  <si>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</si>
  <si>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</si>
  <si>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</si>
  <si>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</si>
  <si>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</si>
  <si>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</si>
  <si>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</si>
  <si>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</si>
  <si>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</si>
  <si>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</si>
  <si>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</si>
  <si>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</si>
  <si>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</si>
  <si>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</si>
  <si>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</si>
  <si>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</si>
  <si>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</si>
  <si>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</si>
  <si>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</si>
  <si>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</si>
  <si>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</si>
  <si>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</si>
  <si>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</si>
  <si>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</si>
  <si>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</si>
  <si>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</si>
  <si>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</si>
  <si>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</si>
  <si>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</si>
  <si>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</si>
  <si>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</si>
  <si>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</si>
  <si>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</si>
  <si>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</si>
  <si>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</si>
  <si>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</si>
  <si>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</si>
  <si>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</si>
  <si>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</si>
  <si>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</si>
  <si>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</si>
  <si>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</si>
  <si>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</si>
  <si>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</si>
  <si>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</si>
  <si>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</si>
  <si>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</si>
  <si>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</si>
  <si>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</si>
  <si>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</si>
  <si>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</si>
  <si>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</si>
  <si>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</si>
  <si>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</si>
  <si>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</si>
  <si>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</si>
  <si>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</si>
  <si>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</si>
  <si>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</si>
  <si>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</si>
  <si>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</si>
  <si>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</si>
  <si>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</si>
  <si>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</si>
  <si>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</si>
  <si>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</si>
  <si>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</si>
  <si>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</si>
  <si>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</si>
  <si>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</si>
  <si>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</si>
  <si>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</si>
  <si>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</si>
  <si>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</si>
  <si>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</si>
  <si>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</si>
  <si>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</si>
  <si>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</si>
  <si>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</si>
  <si>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</si>
  <si>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</si>
  <si>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</si>
  <si>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</si>
  <si>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</si>
  <si>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</si>
  <si>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</si>
  <si>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</si>
  <si>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</si>
  <si>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</si>
  <si>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</si>
  <si>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</si>
  <si>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</si>
  <si>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</si>
  <si>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</si>
  <si>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</si>
  <si>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</si>
  <si>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</si>
  <si>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</si>
  <si>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</si>
  <si>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</si>
  <si>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</si>
  <si>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</si>
  <si>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</si>
  <si>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</si>
  <si>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</si>
  <si>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</si>
  <si>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</si>
  <si>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</si>
  <si>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</si>
  <si>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</si>
  <si>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</si>
  <si>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</si>
  <si>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</si>
  <si>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</si>
  <si>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</si>
  <si>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</si>
  <si>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</si>
  <si>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</si>
  <si>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</si>
  <si>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</si>
  <si>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</si>
  <si>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</si>
  <si>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</si>
  <si>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</si>
  <si>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</si>
  <si>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</si>
  <si>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</si>
  <si>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</si>
  <si>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</si>
  <si>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</si>
  <si>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</si>
  <si>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</si>
  <si>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</si>
  <si>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</si>
  <si>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</si>
  <si>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</si>
  <si>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</si>
  <si>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</si>
  <si>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</si>
  <si>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</si>
  <si>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</si>
  <si>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</si>
  <si>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</si>
  <si>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</si>
  <si>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</si>
  <si>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</si>
  <si>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</si>
  <si>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</si>
  <si>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</si>
  <si>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</si>
  <si>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</si>
  <si>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</si>
  <si>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</si>
  <si>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</si>
  <si>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</si>
  <si>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</si>
  <si>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</si>
  <si>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</si>
  <si>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</si>
  <si>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</si>
  <si>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</si>
  <si>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</si>
  <si>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</si>
  <si>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</si>
  <si>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</si>
  <si>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</si>
  <si>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</si>
  <si>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</si>
  <si>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</si>
  <si>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</si>
  <si>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</si>
  <si>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</si>
  <si>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</si>
  <si>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</si>
  <si>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</si>
  <si>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</si>
  <si>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</si>
  <si>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</si>
  <si>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</si>
  <si>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</si>
  <si>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</si>
  <si>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</si>
  <si>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</si>
  <si>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</si>
  <si>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</si>
  <si>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</si>
  <si>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</si>
  <si>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</si>
  <si>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</si>
  <si>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</si>
  <si>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</si>
  <si>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</si>
  <si>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</si>
  <si>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</si>
  <si>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</si>
  <si>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</si>
  <si>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</si>
  <si>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</si>
  <si>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</si>
  <si>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</si>
  <si>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</si>
  <si>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</si>
  <si>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</si>
  <si>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</si>
  <si>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</si>
  <si>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</si>
  <si>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</si>
  <si>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</si>
  <si>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</si>
  <si>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</si>
  <si>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</si>
  <si>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</si>
  <si>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</si>
  <si>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</si>
  <si>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</si>
  <si>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</si>
  <si>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</si>
  <si>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</si>
  <si>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</si>
  <si>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</si>
  <si>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</si>
  <si>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</si>
  <si>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</si>
  <si>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</si>
  <si>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</si>
  <si>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</si>
  <si>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</si>
  <si>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</si>
  <si>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</si>
  <si>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</si>
  <si>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</si>
  <si>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</si>
  <si>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</si>
  <si>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</si>
  <si>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</si>
  <si>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</si>
  <si>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</si>
  <si>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</si>
  <si>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</si>
  <si>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</si>
  <si>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</si>
  <si>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</si>
  <si>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</si>
  <si>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</si>
  <si>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</si>
  <si>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</si>
  <si>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</si>
  <si>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</si>
  <si>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</si>
  <si>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</si>
  <si>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</si>
  <si>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</si>
  <si>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</si>
  <si>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</si>
  <si>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</si>
  <si>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</si>
  <si>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</si>
  <si>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</si>
  <si>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</si>
  <si>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</si>
  <si>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</si>
  <si>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</si>
  <si>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</si>
  <si>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</si>
  <si>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</si>
  <si>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</si>
  <si>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</si>
  <si>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</si>
  <si>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</si>
  <si>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</si>
  <si>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</si>
  <si>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</si>
  <si>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</si>
  <si>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</si>
  <si>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</si>
  <si>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</si>
  <si>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</si>
  <si>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</si>
  <si>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</si>
  <si>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</si>
  <si>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</si>
  <si>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</si>
  <si>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</si>
  <si>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</si>
  <si>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</si>
  <si>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</si>
  <si>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</si>
  <si>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</si>
  <si>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</si>
  <si>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</si>
  <si>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</si>
  <si>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</si>
  <si>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</si>
  <si>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</si>
  <si>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</si>
  <si>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</si>
  <si>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</si>
  <si>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</si>
  <si>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</si>
  <si>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</si>
  <si>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</si>
  <si>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</si>
  <si>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</si>
  <si>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</si>
  <si>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</si>
  <si>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</si>
  <si>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</si>
  <si>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</si>
  <si>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</si>
  <si>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</si>
  <si>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</si>
  <si>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</si>
  <si>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</si>
  <si>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</si>
  <si>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</si>
  <si>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</si>
  <si>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</si>
  <si>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</si>
  <si>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</si>
  <si>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</si>
  <si>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</si>
  <si>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</si>
  <si>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</si>
  <si>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</si>
  <si>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</si>
  <si>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</si>
  <si>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</si>
  <si>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</si>
  <si>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</si>
  <si>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</si>
  <si>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</si>
  <si>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</si>
  <si>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</si>
  <si>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</si>
  <si>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</si>
  <si>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</si>
  <si>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</si>
  <si>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</si>
  <si>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</si>
  <si>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</si>
  <si>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</si>
  <si>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</si>
  <si>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</si>
  <si>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</si>
  <si>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</si>
  <si>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</si>
  <si>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</si>
  <si>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</si>
  <si>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</si>
  <si>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</si>
  <si>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</si>
  <si>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</si>
  <si>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</si>
  <si>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</si>
  <si>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</si>
  <si>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</si>
  <si>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</si>
  <si>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</si>
  <si>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</si>
  <si>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</si>
  <si>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</si>
  <si>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</si>
  <si>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</si>
  <si>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</si>
  <si>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</si>
  <si>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</si>
  <si>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</si>
  <si>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</si>
  <si>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</si>
  <si>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</si>
  <si>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</si>
  <si>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</si>
  <si>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</si>
  <si>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</si>
  <si>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</si>
  <si>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</si>
  <si>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</si>
  <si>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</si>
  <si>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</si>
  <si>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</si>
  <si>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</si>
  <si>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</si>
  <si>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</si>
  <si>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</si>
  <si>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</si>
  <si>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</si>
  <si>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</si>
  <si>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</si>
  <si>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</si>
  <si>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</si>
  <si>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</si>
  <si>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</si>
  <si>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</si>
  <si>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</si>
  <si>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</si>
  <si>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</si>
  <si>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</si>
  <si>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</si>
  <si>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</si>
  <si>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</si>
  <si>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</si>
  <si>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</si>
  <si>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</si>
  <si>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</si>
  <si>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</si>
  <si>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</si>
  <si>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</si>
  <si>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</si>
  <si>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</si>
  <si>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</si>
  <si>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</si>
  <si>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</si>
  <si>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</si>
  <si>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</si>
  <si>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</si>
  <si>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</si>
  <si>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</si>
  <si>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</si>
  <si>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</si>
  <si>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</si>
  <si>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</si>
  <si>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</si>
  <si>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</si>
  <si>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</si>
  <si>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</si>
  <si>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</si>
  <si>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</si>
  <si>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</si>
  <si>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</si>
  <si>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</si>
  <si>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</si>
  <si>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</si>
  <si>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</si>
  <si>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</si>
  <si>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</si>
  <si>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</si>
  <si>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</si>
  <si>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</si>
  <si>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</si>
  <si>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</si>
  <si>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</si>
  <si>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</si>
  <si>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</si>
  <si>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</si>
  <si>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</si>
  <si>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</si>
  <si>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</si>
  <si>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</si>
  <si>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</si>
  <si>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</si>
  <si>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</si>
  <si>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</si>
  <si>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</si>
  <si>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</si>
  <si>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</si>
  <si>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</si>
  <si>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</si>
  <si>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</si>
  <si>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</si>
  <si>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</si>
  <si>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</si>
  <si>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</si>
  <si>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</si>
  <si>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</si>
  <si>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</si>
  <si>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</si>
  <si>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</si>
  <si>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</si>
  <si>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</si>
  <si>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</si>
  <si>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</si>
  <si>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</si>
  <si>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</si>
  <si>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</si>
  <si>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</si>
  <si>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</si>
  <si>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</si>
  <si>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</si>
  <si>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</si>
  <si>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</si>
  <si>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</si>
  <si>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</si>
  <si>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</si>
  <si>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</si>
  <si>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</si>
  <si>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</si>
  <si>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</si>
  <si>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</si>
  <si>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</si>
  <si>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</si>
  <si>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</si>
  <si>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</si>
  <si>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</si>
  <si>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</si>
  <si>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</si>
  <si>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</si>
  <si>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</si>
  <si>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</si>
  <si>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</si>
  <si>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</si>
  <si>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</si>
  <si>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</si>
  <si>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</si>
  <si>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</si>
  <si>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</si>
  <si>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</si>
  <si>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</si>
  <si>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</si>
  <si>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</si>
  <si>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</si>
  <si>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</si>
  <si>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</si>
  <si>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</si>
  <si>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</si>
  <si>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</si>
  <si>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</si>
  <si>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</si>
  <si>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</si>
  <si>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</si>
  <si>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</si>
  <si>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</si>
  <si>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</si>
  <si>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</si>
  <si>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</si>
  <si>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</si>
  <si>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</si>
  <si>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</si>
  <si>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</si>
  <si>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</si>
  <si>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</si>
  <si>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</si>
  <si>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</si>
  <si>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</si>
  <si>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</si>
  <si>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</si>
  <si>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</si>
  <si>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</si>
  <si>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</si>
  <si>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</si>
  <si>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</si>
  <si>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</si>
  <si>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</si>
  <si>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</si>
  <si>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</si>
  <si>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</si>
  <si>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</si>
  <si>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</si>
  <si>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</si>
  <si>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</si>
  <si>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</si>
  <si>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</si>
  <si>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</si>
  <si>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</si>
  <si>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</si>
  <si>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</si>
  <si>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</si>
  <si>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</si>
  <si>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</si>
  <si>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</si>
  <si>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</si>
  <si>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</si>
  <si>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</si>
  <si>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</si>
  <si>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</si>
  <si>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</si>
  <si>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</si>
  <si>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</si>
  <si>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</si>
  <si>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</si>
  <si>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</si>
  <si>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</si>
  <si>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</si>
  <si>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</si>
  <si>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</si>
  <si>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</si>
  <si>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</si>
  <si>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</si>
  <si>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</si>
  <si>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</si>
  <si>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</si>
  <si>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</si>
  <si>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</si>
  <si>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</si>
  <si>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</si>
  <si>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</si>
  <si>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</si>
  <si>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</si>
  <si>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</si>
  <si>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</si>
  <si>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</si>
  <si>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</si>
  <si>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</si>
  <si>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</si>
  <si>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</si>
  <si>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</si>
  <si>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</si>
  <si>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</si>
  <si>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</si>
  <si>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</si>
  <si>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</si>
  <si>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</si>
  <si>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</si>
  <si>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</si>
  <si>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</si>
  <si>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</si>
  <si>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</si>
  <si>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</si>
  <si>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</si>
  <si>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</si>
  <si>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</si>
  <si>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</si>
  <si>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</si>
  <si>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</si>
  <si>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</si>
  <si>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</si>
  <si>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</si>
  <si>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</si>
  <si>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</si>
  <si>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</si>
  <si>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</si>
  <si>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</si>
  <si>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</si>
  <si>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</si>
  <si>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</si>
  <si>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</si>
  <si>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</si>
  <si>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</si>
  <si>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</si>
  <si>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</si>
  <si>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</si>
  <si>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</si>
  <si>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</si>
  <si>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</si>
  <si>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</si>
  <si>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</si>
  <si>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</si>
  <si>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</si>
  <si>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</si>
  <si>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</si>
  <si>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</si>
  <si>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</si>
  <si>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</si>
  <si>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</si>
  <si>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</si>
  <si>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</si>
  <si>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</si>
  <si>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</si>
  <si>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</si>
  <si>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</si>
  <si>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</si>
  <si>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</si>
  <si>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</si>
  <si>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</si>
  <si>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</si>
  <si>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</si>
  <si>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</si>
  <si>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</si>
  <si>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</si>
  <si>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</si>
  <si>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</si>
  <si>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</si>
  <si>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</si>
  <si>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</si>
  <si>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</si>
  <si>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</si>
  <si>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</si>
  <si>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</si>
  <si>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</si>
  <si>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</si>
  <si>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</si>
  <si>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</si>
  <si>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</si>
  <si>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</si>
  <si>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</si>
  <si>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</si>
  <si>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</si>
  <si>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</si>
  <si>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</si>
  <si>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</si>
  <si>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</si>
  <si>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</si>
  <si>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</si>
  <si>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</si>
  <si>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</si>
  <si>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</si>
  <si>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</si>
  <si>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</si>
  <si>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</si>
  <si>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</si>
  <si>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</si>
  <si>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</si>
  <si>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</si>
  <si>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</si>
  <si>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</si>
  <si>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</si>
  <si>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</si>
  <si>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</si>
  <si>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</si>
  <si>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</si>
  <si>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</si>
  <si>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</si>
  <si>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</si>
  <si>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</si>
  <si>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</si>
  <si>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</si>
  <si>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</si>
  <si>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</si>
  <si>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</si>
  <si>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</si>
  <si>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</si>
  <si>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</si>
  <si>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</si>
  <si>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</si>
  <si>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</si>
  <si>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</si>
  <si>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</si>
  <si>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</si>
  <si>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</si>
  <si>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</si>
  <si>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</si>
  <si>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</si>
  <si>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</si>
  <si>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</si>
  <si>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</si>
  <si>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</si>
  <si>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</si>
  <si>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</si>
  <si>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</si>
  <si>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</si>
  <si>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</si>
  <si>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</si>
  <si>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</si>
  <si>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</si>
  <si>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</si>
  <si>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</si>
  <si>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</si>
  <si>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</si>
  <si>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</si>
  <si>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</si>
  <si>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</si>
  <si>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</si>
  <si>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</si>
  <si>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</si>
  <si>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</si>
  <si>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</si>
  <si>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</si>
  <si>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</si>
  <si>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</si>
  <si>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</si>
  <si>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</si>
  <si>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</si>
  <si>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</si>
  <si>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</si>
  <si>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</si>
  <si>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</si>
  <si>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</si>
  <si>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</si>
  <si>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</si>
  <si>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</si>
  <si>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</si>
  <si>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</si>
  <si>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</si>
  <si>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</si>
  <si>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</si>
  <si>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</si>
  <si>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</si>
  <si>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</si>
  <si>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</si>
  <si>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</si>
  <si>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</si>
  <si>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</si>
  <si>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</si>
  <si>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</si>
  <si>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</si>
  <si>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</si>
  <si>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</si>
  <si>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</si>
  <si>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</si>
  <si>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</si>
  <si>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</si>
  <si>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</si>
  <si>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</si>
  <si>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</si>
  <si>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</si>
  <si>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</si>
  <si>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</si>
  <si>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</si>
  <si>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</si>
  <si>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</si>
  <si>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</si>
  <si>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</si>
  <si>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</si>
  <si>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</si>
  <si>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</si>
  <si>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</si>
  <si>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</si>
  <si>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</si>
  <si>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</si>
  <si>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</si>
  <si>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</si>
  <si>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</si>
  <si>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</si>
  <si>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</si>
  <si>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</si>
  <si>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</si>
  <si>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</si>
  <si>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</si>
  <si>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</si>
  <si>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</si>
  <si>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</si>
  <si>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</si>
  <si>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</si>
  <si>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</si>
  <si>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</si>
  <si>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</si>
  <si>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</si>
  <si>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</si>
  <si>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</si>
  <si>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</si>
  <si>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</si>
  <si>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</si>
  <si>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</si>
  <si>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</si>
  <si>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</si>
  <si>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</si>
  <si>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</si>
  <si>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</si>
  <si>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</si>
  <si>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</si>
  <si>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</si>
  <si>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</si>
  <si>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</si>
  <si>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</si>
  <si>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</si>
  <si>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</si>
  <si>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</si>
  <si>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</si>
  <si>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</si>
  <si>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</si>
  <si>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</si>
  <si>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</si>
  <si>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</si>
  <si>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</si>
  <si>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</si>
  <si>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</si>
  <si>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</si>
  <si>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</si>
  <si>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</si>
  <si>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</si>
  <si>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</si>
  <si>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</si>
  <si>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</si>
  <si>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</si>
  <si>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</si>
  <si>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</si>
  <si>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</si>
  <si>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</si>
  <si>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</si>
  <si>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</si>
  <si>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</si>
  <si>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</si>
  <si>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</si>
  <si>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</si>
  <si>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</si>
  <si>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</si>
  <si>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</si>
  <si>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</si>
  <si>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</si>
  <si>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</si>
  <si>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</si>
  <si>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</si>
  <si>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</si>
  <si>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</si>
  <si>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</si>
  <si>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</si>
  <si>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</si>
  <si>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</si>
  <si>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</si>
  <si>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</si>
  <si>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</si>
  <si>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</si>
  <si>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</si>
  <si>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</si>
  <si>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</si>
  <si>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</si>
  <si>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</si>
  <si>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</si>
  <si>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</si>
  <si>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</si>
  <si>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</si>
  <si>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</si>
  <si>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</si>
  <si>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</si>
  <si>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</si>
  <si>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</si>
  <si>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</si>
  <si>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</si>
  <si>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</si>
  <si>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</si>
  <si>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</si>
  <si>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</si>
  <si>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</si>
  <si>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</si>
  <si>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</si>
  <si>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</si>
  <si>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</si>
  <si>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</si>
  <si>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</si>
  <si>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</si>
  <si>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</si>
  <si>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</si>
  <si>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</si>
  <si>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</si>
  <si>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</si>
  <si>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</si>
  <si>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</si>
  <si>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</si>
  <si>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</si>
  <si>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</si>
  <si>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</si>
  <si>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</si>
  <si>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</si>
  <si>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</si>
  <si>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</si>
  <si>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</si>
  <si>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</si>
  <si>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</si>
  <si>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</si>
  <si>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</si>
  <si>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</si>
  <si>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</si>
  <si>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</si>
  <si>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</si>
  <si>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</si>
  <si>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</si>
  <si>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</si>
  <si>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</si>
  <si>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</si>
  <si>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</si>
  <si>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</si>
  <si>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</si>
  <si>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</si>
  <si>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</si>
  <si>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</si>
  <si>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</si>
  <si>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</si>
  <si>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</si>
  <si>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</si>
  <si>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</si>
  <si>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</si>
  <si>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</si>
  <si>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</si>
  <si>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</si>
  <si>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</si>
  <si>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</si>
  <si>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</si>
  <si>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</si>
  <si>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</si>
  <si>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</si>
  <si>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</si>
  <si>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</si>
  <si>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</si>
  <si>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</si>
  <si>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</si>
  <si>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</si>
  <si>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</si>
  <si>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</si>
  <si>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</si>
  <si>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</si>
  <si>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</si>
  <si>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</si>
  <si>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</si>
  <si>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</si>
  <si>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</si>
  <si>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</si>
  <si>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</si>
  <si>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</si>
  <si>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</si>
  <si>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</si>
  <si>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</si>
  <si>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</si>
  <si>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</si>
  <si>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</si>
  <si>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</si>
  <si>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</si>
  <si>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</si>
  <si>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</si>
  <si>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</si>
  <si>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</si>
  <si>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</si>
  <si>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</si>
  <si>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</si>
  <si>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</si>
  <si>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</si>
  <si>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</si>
  <si>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</si>
  <si>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</si>
  <si>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</si>
  <si>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</si>
  <si>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</si>
  <si>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</si>
  <si>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</si>
  <si>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</si>
  <si>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</si>
  <si>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</si>
  <si>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</si>
  <si>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</si>
  <si>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</si>
  <si>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</si>
  <si>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</si>
  <si>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</si>
  <si>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</si>
  <si>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</si>
  <si>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</si>
  <si>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</si>
  <si>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</si>
  <si>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</si>
  <si>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</si>
  <si>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</si>
  <si>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</si>
  <si>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</si>
  <si>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</si>
  <si>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</si>
  <si>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</si>
  <si>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</si>
  <si>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</si>
  <si>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</si>
  <si>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</si>
  <si>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</si>
  <si>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</si>
  <si>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</si>
  <si>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</si>
  <si>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</si>
  <si>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</si>
  <si>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</si>
  <si>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</si>
  <si>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</si>
  <si>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</si>
  <si>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</si>
  <si>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</si>
  <si>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</si>
  <si>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</si>
  <si>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</si>
  <si>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</si>
  <si>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</si>
  <si>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</si>
  <si>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</si>
  <si>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</si>
  <si>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</si>
  <si>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</si>
  <si>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</si>
  <si>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</si>
  <si>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</si>
  <si>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</si>
  <si>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</si>
  <si>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</si>
  <si>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</si>
  <si>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</si>
  <si>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</si>
  <si>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</si>
  <si>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</si>
  <si>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</si>
  <si>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</si>
  <si>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</si>
  <si>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</si>
  <si>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</si>
  <si>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</si>
  <si>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</si>
  <si>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</si>
  <si>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</si>
  <si>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</si>
  <si>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</si>
  <si>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</si>
  <si>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</si>
  <si>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</si>
  <si>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</si>
  <si>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</si>
  <si>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</si>
  <si>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</si>
  <si>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</si>
  <si>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</si>
  <si>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</si>
  <si>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</si>
  <si>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</si>
  <si>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</si>
  <si>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</si>
  <si>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</si>
  <si>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</si>
  <si>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</si>
  <si>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</si>
  <si>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</si>
  <si>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</si>
  <si>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</si>
  <si>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</si>
  <si>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</si>
  <si>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</si>
  <si>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</si>
  <si>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</si>
  <si>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</si>
  <si>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</si>
  <si>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</si>
  <si>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</si>
  <si>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</si>
  <si>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</si>
  <si>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</si>
  <si>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</si>
  <si>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</si>
  <si>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</si>
  <si>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</si>
  <si>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</si>
  <si>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</si>
  <si>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</si>
  <si>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</si>
  <si>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</si>
  <si>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</si>
  <si>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</si>
  <si>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</si>
  <si>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</si>
  <si>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</si>
  <si>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</si>
  <si>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</si>
  <si>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</si>
  <si>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</si>
  <si>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</si>
  <si>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</si>
  <si>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</si>
  <si>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</si>
  <si>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</si>
  <si>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</si>
  <si>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</si>
  <si>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</si>
  <si>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</si>
  <si>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</si>
  <si>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</si>
  <si>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</si>
  <si>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</si>
  <si>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</si>
  <si>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</si>
  <si>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</si>
  <si>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</si>
  <si>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</si>
  <si>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</si>
  <si>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</si>
  <si>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</si>
  <si>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</si>
  <si>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</si>
  <si>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</si>
  <si>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</si>
  <si>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</si>
  <si>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</si>
  <si>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</si>
  <si>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</si>
  <si>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</si>
  <si>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</si>
  <si>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</si>
  <si>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</si>
  <si>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</si>
  <si>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</si>
  <si>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</si>
  <si>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</si>
  <si>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</si>
  <si>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</si>
  <si>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</si>
  <si>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</si>
  <si>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</si>
  <si>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</si>
  <si>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</si>
  <si>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</si>
  <si>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</si>
  <si>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</si>
  <si>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</si>
  <si>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</si>
  <si>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</si>
  <si>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</si>
  <si>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</si>
  <si>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</si>
  <si>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</si>
  <si>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</si>
  <si>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</si>
  <si>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</si>
  <si>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</si>
  <si>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</si>
  <si>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</si>
  <si>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</si>
  <si>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</si>
  <si>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</si>
  <si>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</si>
  <si>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</si>
  <si>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</si>
  <si>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</si>
  <si>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</si>
  <si>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</si>
  <si>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</si>
  <si>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</si>
  <si>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</si>
  <si>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</si>
  <si>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</si>
  <si>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</si>
  <si>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</si>
  <si>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</si>
  <si>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</si>
  <si>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</si>
  <si>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</si>
  <si>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</si>
  <si>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</si>
  <si>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</si>
  <si>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</si>
  <si>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</si>
  <si>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</si>
  <si>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</si>
  <si>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</si>
  <si>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</si>
  <si>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</si>
  <si>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</si>
  <si>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</si>
  <si>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</si>
  <si>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</si>
  <si>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</si>
  <si>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</si>
  <si>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</si>
  <si>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</si>
  <si>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</si>
  <si>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</si>
  <si>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</si>
  <si>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</si>
  <si>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</si>
  <si>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</si>
  <si>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</si>
  <si>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</si>
  <si>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</si>
  <si>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</si>
  <si>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</si>
  <si>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</si>
  <si>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</si>
  <si>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</si>
  <si>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</si>
  <si>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</si>
  <si>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</si>
  <si>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</si>
  <si>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</si>
  <si>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</si>
  <si>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</si>
  <si>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</si>
  <si>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</si>
  <si>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</si>
  <si>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</si>
  <si>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</si>
  <si>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</si>
  <si>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</si>
  <si>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</si>
  <si>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</si>
  <si>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</si>
  <si>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</si>
  <si>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</si>
  <si>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</si>
  <si>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</si>
  <si>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</si>
  <si>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</si>
  <si>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</si>
  <si>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</si>
  <si>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</si>
  <si>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</si>
  <si>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</si>
  <si>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</si>
  <si>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</si>
  <si>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</si>
  <si>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</si>
  <si>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</si>
  <si>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</si>
  <si>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</si>
  <si>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</si>
  <si>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</si>
  <si>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</si>
  <si>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</si>
  <si>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</si>
  <si>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</si>
  <si>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</si>
  <si>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</si>
  <si>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</si>
  <si>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</si>
  <si>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</si>
  <si>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</si>
  <si>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</si>
  <si>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</si>
  <si>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</si>
  <si>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</si>
  <si>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</si>
  <si>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</si>
  <si>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</si>
  <si>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</si>
  <si>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</si>
  <si>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</si>
  <si>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</si>
  <si>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</si>
  <si>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</si>
  <si>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</si>
  <si>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</si>
  <si>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</si>
  <si>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</si>
  <si>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</si>
  <si>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</si>
  <si>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</si>
  <si>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</si>
  <si>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</si>
  <si>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</si>
  <si>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</si>
  <si>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</si>
  <si>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</si>
  <si>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</si>
  <si>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</si>
  <si>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</si>
  <si>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</si>
  <si>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</si>
  <si>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</si>
  <si>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</si>
  <si>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</si>
  <si>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</si>
  <si>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</si>
  <si>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</si>
  <si>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</si>
  <si>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</si>
  <si>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</si>
  <si>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</si>
  <si>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</si>
  <si>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</si>
  <si>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</si>
  <si>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</si>
  <si>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</si>
  <si>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</si>
  <si>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</si>
  <si>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</si>
  <si>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</si>
  <si>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</si>
  <si>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</si>
  <si>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</si>
  <si>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</si>
  <si>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</si>
  <si>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</si>
  <si>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</si>
  <si>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</si>
  <si>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</si>
  <si>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</si>
  <si>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</si>
  <si>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</si>
  <si>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</si>
  <si>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</si>
  <si>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</si>
  <si>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</si>
  <si>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</si>
  <si>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</si>
  <si>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</si>
  <si>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</si>
  <si>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</si>
  <si>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</si>
  <si>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</si>
  <si>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</si>
  <si>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</si>
  <si>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</si>
  <si>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</si>
  <si>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</si>
  <si>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</si>
  <si>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</si>
  <si>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</si>
  <si>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</si>
  <si>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</si>
  <si>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</si>
  <si>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</si>
  <si>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</si>
  <si>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</si>
  <si>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</si>
  <si>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</si>
  <si>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</si>
  <si>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</si>
  <si>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</si>
  <si>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</si>
  <si>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</si>
  <si>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</si>
  <si>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</si>
  <si>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</si>
  <si>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</si>
  <si>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</si>
  <si>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</si>
  <si>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</si>
  <si>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</si>
  <si>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</si>
  <si>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</si>
  <si>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</si>
  <si>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</si>
  <si>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</si>
  <si>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</si>
  <si>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</si>
  <si>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</si>
  <si>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</si>
  <si>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</si>
  <si>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</si>
  <si>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</si>
  <si>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</si>
  <si>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</si>
  <si>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</si>
  <si>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</si>
  <si>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</si>
  <si>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</si>
  <si>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</si>
  <si>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</si>
  <si>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</si>
  <si>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</si>
  <si>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</si>
  <si>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</si>
  <si>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</si>
  <si>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</si>
  <si>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</si>
  <si>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</si>
  <si>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</si>
  <si>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</si>
  <si>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</si>
  <si>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</si>
  <si>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</si>
  <si>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</si>
  <si>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</si>
  <si>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</si>
  <si>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</si>
  <si>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</si>
  <si>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</si>
  <si>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</si>
  <si>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</si>
  <si>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</si>
  <si>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</si>
  <si>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</si>
  <si>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</si>
  <si>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</si>
  <si>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</si>
  <si>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</si>
  <si>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</si>
  <si>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</si>
  <si>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</si>
  <si>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</si>
  <si>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</si>
  <si>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</si>
  <si>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</si>
  <si>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</si>
  <si>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</si>
  <si>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</si>
  <si>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</si>
  <si>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</si>
  <si>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</si>
  <si>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</si>
  <si>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</si>
  <si>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</si>
  <si>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</si>
  <si>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</si>
  <si>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</si>
  <si>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</si>
  <si>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</si>
  <si>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</si>
  <si>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</si>
  <si>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</si>
  <si>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</si>
  <si>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</si>
  <si>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</si>
  <si>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</si>
  <si>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</si>
  <si>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</si>
  <si>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</si>
  <si>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</si>
  <si>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</si>
  <si>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</si>
  <si>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</si>
  <si>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</si>
  <si>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</si>
  <si>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</si>
  <si>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</si>
  <si>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</si>
  <si>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</si>
  <si>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</si>
  <si>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</si>
  <si>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</si>
  <si>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</si>
  <si>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</si>
  <si>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</si>
  <si>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</si>
  <si>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</si>
  <si>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</si>
  <si>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</si>
  <si>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</si>
  <si>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</si>
  <si>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</si>
  <si>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</si>
  <si>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</si>
  <si>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</si>
  <si>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</si>
  <si>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</si>
  <si>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</si>
  <si>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</si>
  <si>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</si>
  <si>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</si>
  <si>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</si>
  <si>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</si>
  <si>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</si>
  <si>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</si>
  <si>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</si>
  <si>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</si>
  <si>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</si>
  <si>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</si>
  <si>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</si>
  <si>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</si>
  <si>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</si>
  <si>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</si>
  <si>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</si>
  <si>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</si>
  <si>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</si>
  <si>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</si>
  <si>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</si>
  <si>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</si>
  <si>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</si>
  <si>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</si>
  <si>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</si>
  <si>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</si>
  <si>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</si>
  <si>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</si>
  <si>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</si>
  <si>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</si>
  <si>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</si>
  <si>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</si>
  <si>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</si>
  <si>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</si>
  <si>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</si>
  <si>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</si>
  <si>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</si>
  <si>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</si>
  <si>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</si>
  <si>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</si>
  <si>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</si>
  <si>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</si>
  <si>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</si>
  <si>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</si>
  <si>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</si>
  <si>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</si>
  <si>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</si>
  <si>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</si>
  <si>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</si>
  <si>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</si>
  <si>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</si>
  <si>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</si>
  <si>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</si>
  <si>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</si>
  <si>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</si>
  <si>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</si>
  <si>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</si>
  <si>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</si>
  <si>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</si>
  <si>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</si>
  <si>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</si>
  <si>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</si>
  <si>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</si>
  <si>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</si>
  <si>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</si>
  <si>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</si>
  <si>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</si>
  <si>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</si>
  <si>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</si>
  <si>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</si>
  <si>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</si>
  <si>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</si>
  <si>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</si>
  <si>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</si>
  <si>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</si>
  <si>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</si>
  <si>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</si>
  <si>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</si>
  <si>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</si>
  <si>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</si>
  <si>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</si>
  <si>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</si>
  <si>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</si>
  <si>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</si>
  <si>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</si>
  <si>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</si>
  <si>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</si>
  <si>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</si>
  <si>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</si>
  <si>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</si>
  <si>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</si>
  <si>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</si>
  <si>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</si>
  <si>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</si>
  <si>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</si>
  <si>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</si>
  <si>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</si>
  <si>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</si>
  <si>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</si>
  <si>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</si>
  <si>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</si>
  <si>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</si>
  <si>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</si>
  <si>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</si>
  <si>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</si>
  <si>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</si>
  <si>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</si>
  <si>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</si>
  <si>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</si>
  <si>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</si>
  <si>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</si>
  <si>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</si>
  <si>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</si>
  <si>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</si>
  <si>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</si>
  <si>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</si>
  <si>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</si>
  <si>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</si>
  <si>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</si>
  <si>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</si>
  <si>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</si>
  <si>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</si>
  <si>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</si>
  <si>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</si>
  <si>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</si>
  <si>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</si>
  <si>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</si>
  <si>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</si>
  <si>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</si>
  <si>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</si>
  <si>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</si>
  <si>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</si>
  <si>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</si>
  <si>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</si>
  <si>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</si>
  <si>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</si>
  <si>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</si>
  <si>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</si>
  <si>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</si>
  <si>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</si>
  <si>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</si>
  <si>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</si>
  <si>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</si>
  <si>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</si>
  <si>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</si>
  <si>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</si>
  <si>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</si>
  <si>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</si>
  <si>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</si>
  <si>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</si>
  <si>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</si>
  <si>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</si>
  <si>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</si>
  <si>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</si>
  <si>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</si>
  <si>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</si>
  <si>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</si>
  <si>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</si>
  <si>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</si>
  <si>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</si>
  <si>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</si>
  <si>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</si>
  <si>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</si>
  <si>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</si>
  <si>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</si>
  <si>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</si>
  <si>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</si>
  <si>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</si>
  <si>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</si>
  <si>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</si>
  <si>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</si>
  <si>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</si>
  <si>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</si>
  <si>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</si>
  <si>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</si>
  <si>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</si>
  <si>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</si>
  <si>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</si>
  <si>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</si>
  <si>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</si>
  <si>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</si>
  <si>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</si>
  <si>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</si>
  <si>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</si>
  <si>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</si>
  <si>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</si>
  <si>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</si>
  <si>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</si>
  <si>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</si>
  <si>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</si>
  <si>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</si>
  <si>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</si>
  <si>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</si>
  <si>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</si>
  <si>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</si>
  <si>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</si>
  <si>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</si>
  <si>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</si>
  <si>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</si>
  <si>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</si>
  <si>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</si>
  <si>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</si>
  <si>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</si>
  <si>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</si>
  <si>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</si>
  <si>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</si>
  <si>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</si>
  <si>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</si>
  <si>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</si>
  <si>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</si>
  <si>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</si>
  <si>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</si>
  <si>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</si>
  <si>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</si>
  <si>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</si>
  <si>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</si>
  <si>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</si>
  <si>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</si>
  <si>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</si>
  <si>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</si>
  <si>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</si>
  <si>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</si>
  <si>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</si>
  <si>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</si>
  <si>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</si>
  <si>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</si>
  <si>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</si>
  <si>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</si>
  <si>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</si>
  <si>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</si>
  <si>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</si>
  <si>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</si>
  <si>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</si>
  <si>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</si>
  <si>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</si>
  <si>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</si>
  <si>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</si>
  <si>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</si>
  <si>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</si>
  <si>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</si>
  <si>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</si>
  <si>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</si>
  <si>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</si>
  <si>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</si>
  <si>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</si>
  <si>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</si>
  <si>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</si>
  <si>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</si>
  <si>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</si>
  <si>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</si>
  <si>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</si>
  <si>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</si>
  <si>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</si>
  <si>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</si>
  <si>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</si>
  <si>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</si>
  <si>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</si>
  <si>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</si>
  <si>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</si>
  <si>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</si>
  <si>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</si>
  <si>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</si>
  <si>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</si>
  <si>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</si>
  <si>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</si>
  <si>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</si>
  <si>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</si>
  <si>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</si>
  <si>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</si>
  <si>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</si>
  <si>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</si>
  <si>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</si>
  <si>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</si>
  <si>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</si>
  <si>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</si>
  <si>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</si>
  <si>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</si>
  <si>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</si>
  <si>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</si>
  <si>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</si>
  <si>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</si>
  <si>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</si>
  <si>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</si>
  <si>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</si>
  <si>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</si>
  <si>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</si>
  <si>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</si>
  <si>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</si>
  <si>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</si>
  <si>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</si>
  <si>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</si>
  <si>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</si>
  <si>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</si>
  <si>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</si>
  <si>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</si>
  <si>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</si>
  <si>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</si>
  <si>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</si>
  <si>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</si>
  <si>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</si>
  <si>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</si>
  <si>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</si>
  <si>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</si>
  <si>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</si>
  <si>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</si>
  <si>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</si>
  <si>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</si>
  <si>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</si>
  <si>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</si>
  <si>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</si>
  <si>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</si>
  <si>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</si>
  <si>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</si>
  <si>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</si>
  <si>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</si>
  <si>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</si>
  <si>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</si>
  <si>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</si>
  <si>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</si>
  <si>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</si>
  <si>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</si>
  <si>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</si>
  <si>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</si>
  <si>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</si>
  <si>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</si>
  <si>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</si>
  <si>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</si>
  <si>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</si>
  <si>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</si>
  <si>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</si>
  <si>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</si>
  <si>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</si>
  <si>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</si>
  <si>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</si>
  <si>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</si>
  <si>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</si>
  <si>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</si>
  <si>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</si>
  <si>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</si>
  <si>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</si>
  <si>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</si>
  <si>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</si>
  <si>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</si>
  <si>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</si>
  <si>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</si>
  <si>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</si>
  <si>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</si>
  <si>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</si>
  <si>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</si>
  <si>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</si>
  <si>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</si>
  <si>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</si>
  <si>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</si>
  <si>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</si>
  <si>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</si>
  <si>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</si>
  <si>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</si>
  <si>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</si>
  <si>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</si>
  <si>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</si>
  <si>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</si>
  <si>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</si>
  <si>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</si>
  <si>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</si>
  <si>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</si>
  <si>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</si>
  <si>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</si>
  <si>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</si>
  <si>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</si>
  <si>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</si>
  <si>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</si>
  <si>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</si>
  <si>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</si>
  <si>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</si>
  <si>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</si>
  <si>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</si>
  <si>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</si>
  <si>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</si>
  <si>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</si>
  <si>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</si>
  <si>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</si>
  <si>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</si>
  <si>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</si>
  <si>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</si>
  <si>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</si>
  <si>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</si>
  <si>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</si>
  <si>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</si>
  <si>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</si>
  <si>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</si>
  <si>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</si>
  <si>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</si>
  <si>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</si>
  <si>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</si>
  <si>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</si>
  <si>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</si>
  <si>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</si>
  <si>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</si>
  <si>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</si>
  <si>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</si>
  <si>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</si>
  <si>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</si>
  <si>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</si>
  <si>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</si>
  <si>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</si>
  <si>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</si>
  <si>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</si>
  <si>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</si>
  <si>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</si>
  <si>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</si>
  <si>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</si>
  <si>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</si>
  <si>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</si>
  <si>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</si>
  <si>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</si>
  <si>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</si>
  <si>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</si>
  <si>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</si>
  <si>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</si>
  <si>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</si>
  <si>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</si>
  <si>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</si>
  <si>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</si>
  <si>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</si>
  <si>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</si>
  <si>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</si>
  <si>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</si>
  <si>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</si>
  <si>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</si>
  <si>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</si>
  <si>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</si>
  <si>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</si>
  <si>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</si>
  <si>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</si>
  <si>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</si>
  <si>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</si>
  <si>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</si>
  <si>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</si>
  <si>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</si>
  <si>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</si>
  <si>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</si>
  <si>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</si>
  <si>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</si>
  <si>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</si>
  <si>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</si>
  <si>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</si>
  <si>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</si>
  <si>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</si>
  <si>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</si>
  <si>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</si>
  <si>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</si>
  <si>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</si>
  <si>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</si>
  <si>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</si>
  <si>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</si>
  <si>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</si>
  <si>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</si>
  <si>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</si>
  <si>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</si>
  <si>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</si>
  <si>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</si>
  <si>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</si>
  <si>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</si>
  <si>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</si>
  <si>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</si>
  <si>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</si>
  <si>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</si>
  <si>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</si>
  <si>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</si>
  <si>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</si>
  <si>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</si>
  <si>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</si>
  <si>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</si>
  <si>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</si>
  <si>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</si>
  <si>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</si>
  <si>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</si>
  <si>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</si>
  <si>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</si>
  <si>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</si>
  <si>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</si>
  <si>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</si>
  <si>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</si>
  <si>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</si>
  <si>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</si>
  <si>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</si>
  <si>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</si>
  <si>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</si>
  <si>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</si>
  <si>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</si>
  <si>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</si>
  <si>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</si>
  <si>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</si>
  <si>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</si>
  <si>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</si>
  <si>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</si>
  <si>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</si>
  <si>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</si>
  <si>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</si>
  <si>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</si>
  <si>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</si>
  <si>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</si>
  <si>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</si>
  <si>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</si>
  <si>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</si>
  <si>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</si>
  <si>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</si>
  <si>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</si>
  <si>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</si>
  <si>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</si>
  <si>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</si>
  <si>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</si>
  <si>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</si>
  <si>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</si>
  <si>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</si>
  <si>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</si>
  <si>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</si>
  <si>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</si>
  <si>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</si>
  <si>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</si>
  <si>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</si>
  <si>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</si>
  <si>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</si>
  <si>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</si>
  <si>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</si>
  <si>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</si>
  <si>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</si>
  <si>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</si>
  <si>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</si>
  <si>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</si>
  <si>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</si>
  <si>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</si>
  <si>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</si>
  <si>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</si>
  <si>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</si>
  <si>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</si>
  <si>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</si>
  <si>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</si>
  <si>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</si>
  <si>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</si>
  <si>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</si>
  <si>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</si>
  <si>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</si>
  <si>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</si>
  <si>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</si>
  <si>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</si>
  <si>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</si>
  <si>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</si>
  <si>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</si>
  <si>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</si>
  <si>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</si>
  <si>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</si>
  <si>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</si>
  <si>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</si>
  <si>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</si>
  <si>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</si>
  <si>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</si>
  <si>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</si>
  <si>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</si>
  <si>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</si>
  <si>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</si>
  <si>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</si>
  <si>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</si>
  <si>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</si>
  <si>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</si>
  <si>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</si>
  <si>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</si>
  <si>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</si>
  <si>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</si>
  <si>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</si>
  <si>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</si>
  <si>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</si>
  <si>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</si>
  <si>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</si>
  <si>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</si>
  <si>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</si>
  <si>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</si>
  <si>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</si>
  <si>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</si>
  <si>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</si>
  <si>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</si>
  <si>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</si>
  <si>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</si>
  <si>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</si>
  <si>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</si>
  <si>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</si>
  <si>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</si>
  <si>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</si>
  <si>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</si>
  <si>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</si>
  <si>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</si>
  <si>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</si>
  <si>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</si>
  <si>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</si>
  <si>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</si>
  <si>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</si>
  <si>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</si>
  <si>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</si>
  <si>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</si>
  <si>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</si>
  <si>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</si>
  <si>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</si>
  <si>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</si>
  <si>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</si>
  <si>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</si>
  <si>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</si>
  <si>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</si>
  <si>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</si>
  <si>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</si>
  <si>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</si>
  <si>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</si>
  <si>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</si>
  <si>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</si>
  <si>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</si>
  <si>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</si>
  <si>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</si>
  <si>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</si>
  <si>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</si>
  <si>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</si>
  <si>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</si>
  <si>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</si>
  <si>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</si>
  <si>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</si>
  <si>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</si>
  <si>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</si>
  <si>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</si>
  <si>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</si>
  <si>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</si>
  <si>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</si>
  <si>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</si>
  <si>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</si>
  <si>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</si>
  <si>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</si>
  <si>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</si>
  <si>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</si>
  <si>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</si>
  <si>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</si>
  <si>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</si>
  <si>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</si>
  <si>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</si>
  <si>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</si>
  <si>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</si>
  <si>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</si>
  <si>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</si>
  <si>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</si>
  <si>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</si>
  <si>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</si>
  <si>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</si>
  <si>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</si>
  <si>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</si>
  <si>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</si>
  <si>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</si>
  <si>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</si>
  <si>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</si>
  <si>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</si>
  <si>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</si>
  <si>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</si>
  <si>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</si>
  <si>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</si>
  <si>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</si>
  <si>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</si>
  <si>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</si>
  <si>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</si>
  <si>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</si>
  <si>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</si>
  <si>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</si>
  <si>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</si>
  <si>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</si>
  <si>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</si>
  <si>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</si>
  <si>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</si>
  <si>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</si>
  <si>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</si>
  <si>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</si>
  <si>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</si>
  <si>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</si>
  <si>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</si>
  <si>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</si>
  <si>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</si>
  <si>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</si>
  <si>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</si>
  <si>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</si>
  <si>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</si>
  <si>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</si>
  <si>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</si>
  <si>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</si>
  <si>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</si>
  <si>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</si>
  <si>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</si>
  <si>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</si>
  <si>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</si>
  <si>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</si>
  <si>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</si>
  <si>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</si>
  <si>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</si>
  <si>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</si>
  <si>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</si>
  <si>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</si>
  <si>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</si>
  <si>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</si>
  <si>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</si>
  <si>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</si>
  <si>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</si>
  <si>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</si>
  <si>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</si>
  <si>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</si>
  <si>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</si>
  <si>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</si>
  <si>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</si>
  <si>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</si>
  <si>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</si>
  <si>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</si>
  <si>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</si>
  <si>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</si>
  <si>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</si>
  <si>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</si>
  <si>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</si>
  <si>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</si>
  <si>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</si>
  <si>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</si>
  <si>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</si>
  <si>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</si>
  <si>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</si>
  <si>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</si>
  <si>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</si>
  <si>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</si>
  <si>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</si>
  <si>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</si>
  <si>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</si>
  <si>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</si>
  <si>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</si>
  <si>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</si>
  <si>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</si>
  <si>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</si>
  <si>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</si>
  <si>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</si>
  <si>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</si>
  <si>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</si>
  <si>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</si>
  <si>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</si>
  <si>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</si>
  <si>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</si>
  <si>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</si>
  <si>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</si>
  <si>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</si>
  <si>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</si>
  <si>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</si>
  <si>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</si>
  <si>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</si>
  <si>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</si>
  <si>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</si>
  <si>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</si>
  <si>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</si>
  <si>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</si>
  <si>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</si>
  <si>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</si>
  <si>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</si>
  <si>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</si>
  <si>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</si>
  <si>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</si>
  <si>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</si>
  <si>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</si>
  <si>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</si>
  <si>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</si>
  <si>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</si>
  <si>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</si>
  <si>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</si>
  <si>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</si>
  <si>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</si>
  <si>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</si>
  <si>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</si>
  <si>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</si>
  <si>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</si>
  <si>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</si>
  <si>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</si>
  <si>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</si>
  <si>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</si>
  <si>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</si>
  <si>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</si>
  <si>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</si>
  <si>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</si>
  <si>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</si>
  <si>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</si>
  <si>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</si>
  <si>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</si>
  <si>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</si>
  <si>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</si>
  <si>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</si>
  <si>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</si>
  <si>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</si>
  <si>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</si>
  <si>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</si>
  <si>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</si>
  <si>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</si>
  <si>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</si>
  <si>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</si>
  <si>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</si>
  <si>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</si>
  <si>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</si>
  <si>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</si>
  <si>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</si>
  <si>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</si>
  <si>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</si>
  <si>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</si>
  <si>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</si>
  <si>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</si>
  <si>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</si>
  <si>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</si>
  <si>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</si>
  <si>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</si>
  <si>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</si>
  <si>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</si>
  <si>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</si>
  <si>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</si>
  <si>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</si>
  <si>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</si>
  <si>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</si>
  <si>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</si>
  <si>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</si>
  <si>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</si>
  <si>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</si>
  <si>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</si>
  <si>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</si>
  <si>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</si>
  <si>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</si>
  <si>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</si>
  <si>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</si>
  <si>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</si>
  <si>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</si>
  <si>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</si>
  <si>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</si>
  <si>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</si>
  <si>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</si>
  <si>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</si>
  <si>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</si>
  <si>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</si>
  <si>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</si>
  <si>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</si>
  <si>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</si>
  <si>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</si>
  <si>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</si>
  <si>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</si>
  <si>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</si>
  <si>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</si>
  <si>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</si>
  <si>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</si>
  <si>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</si>
  <si>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</si>
  <si>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</si>
  <si>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</si>
  <si>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</si>
  <si>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</si>
  <si>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</si>
  <si>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</si>
  <si>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</si>
  <si>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</si>
  <si>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</si>
  <si>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</si>
  <si>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</si>
  <si>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</si>
  <si>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</si>
  <si>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</si>
  <si>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</si>
  <si>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</si>
  <si>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</si>
  <si>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</si>
  <si>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</si>
  <si>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</si>
  <si>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</si>
  <si>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</si>
  <si>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</si>
  <si>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</si>
  <si>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</si>
  <si>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</si>
  <si>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</si>
  <si>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</si>
  <si>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</si>
  <si>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</si>
  <si>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</si>
  <si>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</si>
  <si>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</si>
  <si>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</si>
  <si>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</si>
  <si>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</si>
  <si>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</si>
  <si>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</si>
  <si>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</si>
  <si>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</si>
  <si>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</si>
  <si>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</si>
  <si>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</si>
  <si>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</si>
  <si>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</si>
  <si>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</si>
  <si>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</si>
  <si>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</si>
  <si>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</si>
  <si>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</si>
  <si>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</si>
  <si>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</si>
  <si>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</si>
  <si>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</si>
  <si>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</si>
  <si>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</si>
  <si>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</si>
  <si>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</si>
  <si>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</si>
  <si>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</si>
  <si>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</si>
  <si>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</si>
  <si>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</si>
  <si>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</si>
  <si>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</si>
  <si>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</si>
  <si>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</si>
  <si>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</si>
  <si>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</si>
  <si>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</si>
  <si>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</si>
  <si>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</si>
  <si>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</si>
  <si>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</si>
  <si>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</si>
  <si>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</si>
  <si>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</si>
  <si>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</si>
  <si>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</si>
  <si>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</si>
  <si>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</si>
  <si>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</si>
  <si>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</si>
  <si>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</si>
  <si>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</si>
  <si>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</si>
  <si>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</si>
  <si>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</si>
  <si>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</si>
  <si>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</si>
  <si>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</si>
  <si>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</si>
  <si>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</si>
  <si>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</si>
  <si>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</si>
  <si>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</si>
  <si>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</si>
  <si>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</si>
  <si>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</si>
  <si>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</si>
  <si>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</si>
  <si>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</si>
  <si>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</si>
  <si>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</si>
  <si>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</si>
  <si>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</si>
  <si>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</si>
  <si>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</si>
  <si>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</si>
  <si>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</si>
  <si>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</si>
  <si>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</si>
  <si>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</si>
  <si>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</si>
  <si>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</si>
  <si>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</si>
  <si>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</si>
  <si>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</si>
  <si>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</si>
  <si>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</si>
  <si>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</si>
  <si>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</si>
  <si>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</si>
  <si>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</si>
  <si>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</si>
  <si>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</si>
  <si>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</si>
  <si>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</si>
  <si>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</si>
  <si>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</si>
  <si>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</si>
  <si>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</si>
  <si>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</si>
  <si>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</si>
  <si>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</si>
  <si>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</si>
  <si>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</si>
  <si>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</si>
  <si>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</si>
  <si>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</si>
  <si>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</si>
  <si>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</si>
  <si>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</si>
  <si>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</si>
  <si>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</si>
  <si>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</si>
  <si>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</si>
  <si>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</si>
  <si>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</si>
  <si>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</si>
  <si>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</si>
  <si>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</si>
  <si>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</si>
  <si>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</si>
  <si>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</si>
  <si>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</si>
  <si>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</si>
  <si>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</si>
  <si>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</si>
  <si>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</si>
  <si>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</si>
  <si>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</si>
  <si>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</si>
  <si>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</si>
  <si>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</si>
  <si>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</si>
  <si>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</si>
  <si>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</si>
  <si>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</si>
  <si>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</si>
  <si>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</si>
  <si>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</si>
  <si>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</si>
  <si>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</si>
  <si>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</si>
  <si>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</si>
  <si>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</si>
  <si>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</si>
  <si>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</si>
  <si>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</si>
  <si>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</si>
  <si>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</si>
  <si>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</si>
  <si>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</si>
  <si>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</si>
  <si>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</si>
  <si>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</si>
  <si>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</si>
  <si>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</si>
  <si>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</si>
  <si>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</si>
  <si>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</si>
  <si>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</si>
  <si>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</si>
  <si>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</si>
  <si>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</si>
  <si>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</si>
  <si>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</si>
  <si>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</si>
  <si>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</si>
  <si>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</si>
  <si>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</si>
  <si>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</si>
  <si>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</si>
  <si>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</si>
  <si>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</si>
  <si>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</si>
  <si>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</si>
  <si>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</si>
  <si>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</si>
  <si>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</si>
  <si>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</si>
  <si>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</si>
  <si>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</si>
  <si>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</si>
  <si>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</si>
  <si>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</si>
  <si>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</si>
  <si>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</si>
  <si>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</si>
  <si>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</si>
  <si>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</si>
  <si>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</si>
  <si>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</si>
  <si>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</si>
  <si>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</si>
  <si>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</si>
  <si>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</si>
  <si>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</si>
  <si>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</si>
  <si>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</si>
  <si>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</si>
  <si>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</si>
  <si>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</si>
  <si>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</si>
  <si>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</si>
  <si>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</si>
  <si>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</si>
  <si>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</si>
  <si>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</si>
  <si>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</si>
  <si>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</si>
  <si>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</si>
  <si>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</si>
  <si>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</si>
  <si>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</si>
  <si>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</si>
  <si>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</si>
  <si>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</si>
  <si>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</si>
  <si>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</si>
  <si>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</si>
  <si>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</si>
  <si>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</si>
  <si>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</si>
  <si>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</si>
  <si>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</si>
  <si>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</si>
  <si>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</si>
  <si>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</si>
  <si>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</si>
  <si>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</si>
  <si>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</si>
  <si>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</si>
  <si>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</si>
  <si>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</si>
  <si>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</si>
  <si>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</si>
  <si>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</si>
  <si>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</si>
  <si>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</si>
  <si>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</si>
  <si>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</si>
  <si>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</si>
  <si>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</si>
  <si>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</si>
  <si>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</si>
  <si>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</si>
  <si>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</si>
  <si>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</si>
  <si>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</si>
  <si>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</si>
  <si>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</si>
  <si>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</si>
  <si>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</si>
  <si>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</si>
  <si>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</si>
  <si>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</si>
  <si>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</si>
  <si>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</si>
  <si>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</si>
  <si>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</si>
  <si>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</si>
  <si>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</si>
  <si>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</si>
  <si>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</si>
  <si>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</si>
  <si>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</si>
  <si>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</si>
  <si>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</si>
  <si>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</si>
  <si>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</si>
  <si>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</si>
  <si>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</si>
  <si>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</si>
  <si>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</si>
  <si>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</si>
  <si>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</si>
  <si>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</si>
  <si>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</si>
  <si>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</si>
  <si>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</si>
  <si>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</si>
  <si>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</si>
  <si>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</si>
  <si>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</si>
  <si>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</si>
  <si>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</si>
  <si>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</si>
  <si>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</si>
  <si>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</si>
  <si>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</si>
  <si>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</si>
  <si>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</si>
  <si>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</si>
  <si>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</si>
  <si>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</si>
  <si>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</si>
  <si>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</si>
  <si>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</si>
  <si>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</si>
  <si>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</si>
  <si>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</si>
  <si>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</si>
  <si>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</si>
  <si>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</si>
  <si>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</si>
  <si>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</si>
  <si>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</si>
  <si>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</si>
  <si>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</si>
  <si>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</si>
  <si>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</si>
  <si>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</si>
  <si>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</si>
  <si>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</si>
  <si>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</si>
  <si>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</si>
  <si>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</si>
  <si>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</si>
  <si>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</si>
  <si>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</si>
  <si>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</si>
  <si>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</si>
  <si>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</si>
  <si>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</si>
  <si>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</si>
  <si>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</si>
  <si>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</si>
  <si>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</si>
  <si>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</si>
  <si>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</si>
  <si>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</si>
  <si>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</si>
  <si>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</si>
  <si>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</si>
  <si>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</si>
  <si>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</si>
  <si>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</si>
  <si>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</si>
  <si>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</si>
  <si>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</si>
  <si>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</si>
  <si>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</si>
  <si>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</si>
  <si>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</si>
  <si>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</si>
  <si>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</si>
  <si>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</si>
  <si>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</si>
  <si>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</si>
  <si>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</si>
  <si>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</si>
  <si>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</si>
  <si>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</si>
  <si>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</si>
  <si>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</si>
  <si>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</si>
  <si>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</si>
  <si>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</si>
  <si>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</si>
  <si>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</si>
  <si>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</si>
  <si>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</si>
  <si>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</si>
  <si>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</si>
  <si>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</si>
  <si>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</si>
  <si>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</si>
  <si>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</si>
  <si>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</si>
  <si>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</si>
  <si>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</si>
  <si>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</si>
  <si>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</si>
  <si>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</si>
  <si>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</si>
  <si>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</si>
  <si>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</si>
  <si>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</si>
  <si>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</si>
  <si>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</si>
  <si>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</si>
  <si>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</si>
  <si>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</si>
  <si>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</si>
  <si>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</si>
  <si>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</si>
  <si>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</si>
  <si>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</si>
  <si>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</si>
  <si>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</si>
  <si>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</si>
  <si>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</si>
  <si>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</si>
  <si>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</si>
  <si>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</si>
  <si>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</si>
  <si>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</si>
  <si>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</si>
  <si>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</si>
  <si>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</si>
  <si>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</si>
  <si>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</si>
  <si>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</si>
  <si>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</si>
  <si>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</si>
  <si>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</si>
  <si>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</si>
  <si>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</si>
  <si>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</si>
  <si>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</si>
  <si>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</si>
  <si>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</si>
  <si>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</si>
  <si>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</si>
  <si>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</si>
  <si>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</si>
  <si>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</si>
  <si>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</si>
  <si>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</si>
  <si>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</si>
  <si>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</si>
  <si>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</si>
  <si>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</si>
  <si>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</si>
  <si>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</si>
  <si>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</si>
  <si>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</si>
  <si>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</si>
  <si>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</si>
  <si>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</si>
  <si>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</si>
  <si>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</si>
  <si>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</si>
  <si>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</si>
  <si>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</si>
  <si>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</si>
  <si>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</si>
  <si>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</si>
  <si>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</si>
  <si>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</si>
  <si>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</si>
  <si>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</si>
  <si>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</si>
  <si>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</si>
  <si>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</si>
  <si>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</si>
  <si>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</si>
  <si>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</si>
  <si>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</si>
  <si>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</si>
  <si>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</si>
  <si>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</si>
  <si>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</si>
  <si>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</si>
  <si>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</si>
  <si>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</si>
  <si>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</si>
  <si>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</si>
  <si>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</si>
  <si>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</si>
  <si>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</si>
  <si>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</si>
  <si>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</si>
  <si>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</si>
  <si>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</si>
  <si>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</si>
  <si>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</si>
  <si>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</si>
  <si>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</si>
  <si>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</si>
  <si>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</si>
  <si>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</si>
  <si>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</si>
  <si>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</si>
  <si>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</si>
  <si>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</si>
  <si>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</si>
  <si>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</si>
  <si>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</si>
  <si>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</si>
  <si>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</si>
  <si>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</si>
  <si>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</si>
  <si>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</si>
  <si>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</si>
  <si>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</si>
  <si>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</si>
  <si>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</si>
  <si>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</si>
  <si>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</si>
  <si>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</si>
  <si>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</si>
  <si>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</si>
  <si>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</si>
  <si>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</si>
  <si>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</si>
  <si>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</si>
  <si>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</si>
  <si>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</si>
  <si>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</si>
  <si>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</si>
  <si>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</si>
  <si>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</si>
  <si>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</si>
  <si>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</si>
  <si>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</si>
  <si>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</si>
  <si>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</si>
  <si>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</si>
  <si>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</si>
  <si>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</si>
  <si>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</si>
  <si>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</si>
  <si>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</si>
  <si>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</si>
  <si>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</si>
  <si>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</si>
  <si>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</si>
  <si>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</si>
  <si>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</si>
  <si>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</si>
  <si>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</si>
  <si>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</si>
  <si>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</si>
  <si>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</si>
  <si>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</si>
  <si>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</si>
  <si>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</si>
  <si>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</si>
  <si>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</si>
  <si>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</si>
  <si>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</si>
  <si>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</si>
  <si>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</si>
  <si>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</si>
  <si>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</si>
  <si>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</si>
  <si>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</si>
  <si>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</si>
  <si>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</si>
  <si>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</si>
  <si>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</si>
  <si>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</si>
  <si>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</si>
  <si>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</si>
  <si>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</si>
  <si>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</si>
  <si>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</si>
  <si>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</si>
  <si>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</si>
  <si>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</si>
  <si>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</si>
  <si>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</si>
  <si>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</si>
  <si>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</si>
  <si>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</si>
  <si>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</si>
  <si>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</si>
  <si>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</si>
  <si>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</si>
  <si>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</si>
  <si>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</si>
  <si>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</si>
  <si>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</si>
  <si>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</si>
  <si>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</si>
  <si>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</si>
  <si>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</si>
  <si>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</si>
  <si>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</si>
  <si>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</si>
  <si>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</si>
  <si>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</si>
  <si>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</si>
  <si>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</si>
  <si>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</si>
  <si>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</si>
  <si>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</si>
  <si>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</si>
  <si>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</si>
  <si>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</si>
  <si>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</si>
  <si>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</si>
  <si>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</si>
  <si>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</si>
  <si>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</si>
  <si>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</si>
  <si>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</si>
  <si>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</si>
  <si>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</si>
  <si>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</si>
  <si>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</si>
  <si>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</si>
  <si>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</si>
  <si>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</si>
  <si>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</si>
  <si>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</si>
  <si>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</si>
  <si>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</si>
  <si>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</si>
  <si>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</si>
  <si>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</si>
  <si>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</si>
  <si>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</si>
  <si>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</si>
  <si>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</si>
  <si>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</si>
  <si>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</si>
  <si>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</si>
  <si>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</si>
  <si>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</si>
  <si>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</si>
  <si>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</si>
  <si>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</si>
  <si>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</si>
  <si>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</si>
  <si>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</si>
  <si>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</si>
  <si>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</si>
  <si>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</si>
  <si>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</si>
  <si>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</si>
  <si>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</si>
  <si>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</si>
  <si>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</si>
  <si>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</si>
  <si>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</si>
  <si>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</si>
  <si>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</si>
  <si>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</si>
  <si>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</si>
  <si>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</si>
  <si>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</si>
  <si>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</si>
  <si>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</si>
  <si>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</si>
  <si>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</si>
  <si>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</si>
  <si>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</si>
  <si>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</si>
  <si>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</si>
  <si>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</si>
  <si>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</si>
  <si>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</si>
  <si>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</si>
  <si>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</si>
  <si>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</si>
  <si>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</si>
  <si>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</si>
  <si>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</si>
  <si>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</si>
  <si>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</si>
  <si>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</si>
  <si>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</si>
  <si>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</si>
  <si>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</si>
  <si>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</si>
  <si>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</si>
  <si>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</si>
  <si>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</si>
  <si>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</si>
  <si>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</si>
  <si>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</si>
  <si>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</si>
  <si>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</si>
  <si>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</si>
  <si>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</si>
  <si>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</si>
  <si>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</si>
  <si>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</si>
  <si>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</si>
  <si>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</si>
  <si>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</si>
  <si>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</si>
  <si>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</si>
  <si>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</si>
  <si>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</si>
  <si>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</si>
  <si>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</si>
  <si>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</si>
  <si>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</si>
  <si>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</si>
  <si>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</si>
  <si>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</si>
  <si>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</si>
  <si>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</si>
  <si>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</si>
  <si>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</si>
  <si>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</si>
  <si>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</si>
  <si>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</si>
  <si>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</si>
  <si>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</si>
  <si>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</si>
  <si>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</si>
  <si>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</si>
  <si>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</si>
  <si>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</si>
  <si>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</si>
  <si>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</si>
  <si>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</si>
  <si>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</si>
  <si>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</si>
  <si>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</si>
  <si>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</si>
  <si>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</si>
  <si>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</si>
  <si>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</si>
  <si>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</si>
  <si>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</si>
  <si>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</si>
  <si>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</si>
  <si>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</si>
  <si>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</si>
  <si>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</si>
  <si>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</si>
  <si>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</si>
  <si>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</si>
  <si>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</si>
  <si>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</si>
  <si>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</si>
  <si>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</si>
  <si>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</si>
  <si>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</si>
  <si>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</si>
  <si>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</si>
  <si>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</si>
  <si>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</si>
  <si>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</si>
  <si>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</si>
  <si>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</si>
  <si>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</si>
  <si>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</si>
  <si>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</si>
  <si>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</si>
  <si>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</si>
  <si>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</si>
  <si>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</si>
  <si>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</si>
  <si>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</si>
  <si>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</si>
  <si>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</si>
  <si>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</si>
  <si>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</si>
  <si>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</si>
  <si>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</si>
  <si>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</si>
  <si>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</si>
  <si>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</si>
  <si>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</si>
  <si>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</si>
  <si>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</si>
  <si>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</si>
  <si>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</si>
  <si>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</si>
  <si>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</si>
  <si>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</si>
  <si>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</si>
  <si>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</si>
  <si>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</si>
  <si>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</si>
  <si>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</si>
  <si>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</si>
  <si>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</si>
  <si>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</si>
  <si>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</si>
  <si>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</si>
  <si>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</si>
  <si>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</si>
  <si>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</si>
  <si>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</si>
  <si>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</si>
  <si>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</si>
  <si>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</si>
  <si>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</si>
  <si>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</si>
  <si>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</si>
  <si>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</si>
  <si>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</si>
  <si>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</si>
  <si>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</si>
  <si>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</si>
  <si>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</si>
  <si>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</si>
  <si>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</si>
  <si>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</si>
  <si>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</si>
  <si>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</si>
  <si>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</si>
  <si>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</si>
  <si>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</si>
  <si>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</si>
  <si>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</si>
  <si>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</si>
  <si>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</si>
  <si>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</si>
  <si>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</si>
  <si>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</si>
  <si>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</si>
  <si>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</si>
  <si>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</si>
  <si>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</si>
  <si>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</si>
  <si>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</si>
  <si>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</si>
  <si>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</si>
  <si>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</si>
  <si>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</si>
  <si>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</si>
  <si>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</si>
  <si>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</si>
  <si>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</si>
  <si>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</si>
  <si>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</si>
  <si>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</si>
  <si>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</si>
  <si>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</si>
  <si>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</si>
  <si>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</si>
  <si>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</si>
  <si>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</si>
  <si>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</si>
  <si>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</si>
  <si>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</si>
  <si>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</si>
  <si>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</si>
  <si>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</si>
  <si>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</si>
  <si>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</si>
  <si>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</si>
  <si>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</si>
  <si>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</si>
  <si>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</si>
  <si>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</si>
  <si>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</si>
  <si>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</si>
  <si>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</si>
  <si>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</si>
  <si>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</si>
  <si>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</si>
  <si>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</si>
  <si>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</si>
  <si>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</si>
  <si>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</si>
  <si>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</si>
  <si>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</si>
  <si>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</si>
  <si>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</si>
  <si>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</si>
  <si>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</si>
  <si>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</si>
  <si>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</si>
  <si>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</si>
  <si>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</si>
  <si>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</si>
  <si>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</si>
  <si>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</si>
  <si>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</si>
  <si>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</si>
  <si>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</si>
  <si>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</si>
  <si>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</si>
  <si>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</si>
  <si>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</si>
  <si>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</si>
  <si>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</si>
  <si>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</si>
  <si>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</si>
  <si>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</si>
  <si>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</si>
  <si>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</si>
  <si>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</si>
  <si>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</si>
  <si>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</si>
  <si>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</si>
  <si>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</si>
  <si>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</si>
  <si>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</si>
  <si>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</si>
  <si>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</si>
  <si>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</si>
  <si>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</si>
  <si>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</si>
  <si>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</si>
  <si>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</si>
  <si>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</si>
  <si>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</si>
  <si>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</si>
  <si>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</si>
  <si>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</si>
  <si>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</si>
  <si>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</si>
  <si>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</si>
  <si>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</si>
  <si>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</si>
  <si>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</si>
  <si>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</si>
  <si>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</si>
  <si>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</si>
  <si>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</si>
  <si>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</si>
  <si>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</si>
  <si>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</si>
  <si>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</si>
  <si>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</si>
  <si>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</si>
  <si>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</si>
  <si>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</si>
  <si>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</si>
  <si>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</si>
  <si>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</si>
  <si>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</si>
  <si>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</si>
  <si>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</si>
  <si>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</si>
  <si>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</si>
  <si>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</si>
  <si>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</si>
  <si>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</si>
  <si>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</si>
  <si>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</si>
  <si>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</si>
  <si>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</si>
  <si>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</si>
  <si>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</si>
  <si>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</si>
  <si>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</si>
  <si>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</si>
  <si>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</si>
  <si>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</si>
  <si>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</si>
  <si>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</si>
  <si>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</si>
  <si>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</si>
  <si>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</si>
  <si>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</si>
  <si>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</si>
  <si>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</si>
  <si>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</si>
  <si>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</si>
  <si>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</si>
  <si>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</si>
  <si>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</si>
  <si>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</si>
  <si>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</si>
  <si>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</si>
  <si>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</si>
  <si>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</si>
  <si>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</si>
  <si>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</si>
  <si>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</si>
  <si>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</si>
  <si>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</si>
  <si>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</si>
  <si>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</si>
  <si>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</si>
  <si>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</si>
  <si>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</si>
  <si>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</si>
  <si>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</si>
  <si>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</si>
  <si>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</si>
  <si>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</si>
  <si>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</si>
  <si>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</si>
  <si>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</si>
  <si>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</si>
  <si>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</si>
  <si>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</si>
  <si>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</si>
  <si>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</si>
  <si>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</si>
  <si>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</si>
  <si>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</si>
  <si>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</si>
  <si>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</si>
  <si>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</si>
  <si>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</si>
  <si>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</si>
  <si>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</si>
  <si>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</si>
  <si>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</si>
  <si>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</si>
  <si>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</si>
  <si>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</si>
  <si>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</si>
  <si>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</si>
  <si>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</si>
  <si>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</si>
  <si>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</si>
  <si>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</si>
  <si>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</si>
  <si>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</si>
  <si>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</si>
  <si>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</si>
  <si>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</si>
  <si>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</si>
  <si>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</si>
  <si>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</si>
  <si>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</si>
  <si>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</si>
  <si>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</si>
  <si>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</si>
  <si>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</si>
  <si>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</si>
  <si>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</si>
  <si>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</si>
  <si>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</si>
  <si>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</si>
  <si>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</si>
  <si>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</si>
  <si>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</si>
  <si>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</si>
  <si>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</si>
  <si>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</si>
  <si>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</si>
  <si>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</si>
  <si>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</si>
  <si>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</si>
  <si>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</si>
  <si>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</si>
  <si>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</si>
  <si>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</si>
  <si>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</si>
  <si>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</si>
  <si>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</si>
  <si>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</si>
  <si>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</si>
  <si>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</si>
  <si>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</si>
  <si>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</si>
  <si>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</si>
  <si>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</si>
  <si>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</si>
  <si>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</si>
  <si>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</si>
  <si>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</si>
  <si>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</si>
  <si>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</si>
  <si>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</si>
  <si>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</si>
  <si>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</si>
  <si>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</si>
  <si>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</si>
  <si>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</si>
  <si>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</si>
  <si>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</si>
  <si>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</si>
  <si>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</si>
  <si>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</si>
  <si>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</si>
  <si>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</si>
  <si>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</si>
  <si>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</si>
  <si>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</si>
  <si>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</si>
  <si>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</si>
  <si>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</si>
  <si>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</si>
  <si>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</si>
  <si>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</si>
  <si>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</si>
  <si>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</si>
  <si>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</si>
  <si>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</si>
  <si>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</si>
  <si>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</si>
  <si>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</si>
  <si>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</si>
  <si>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</si>
  <si>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</si>
  <si>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</si>
  <si>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</si>
  <si>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</si>
  <si>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</si>
  <si>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</si>
  <si>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</si>
  <si>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</si>
  <si>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</si>
  <si>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</si>
  <si>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</si>
  <si>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</si>
  <si>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</si>
  <si>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</si>
  <si>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</si>
  <si>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</si>
  <si>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</si>
  <si>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</si>
  <si>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</si>
  <si>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</si>
  <si>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</si>
  <si>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</si>
  <si>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</si>
  <si>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</si>
  <si>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</si>
  <si>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</si>
  <si>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</si>
  <si>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</si>
  <si>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</si>
  <si>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</si>
  <si>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</si>
  <si>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</si>
  <si>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</si>
  <si>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</si>
  <si>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</si>
  <si>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</si>
  <si>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</si>
  <si>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</si>
  <si>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</si>
  <si>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</si>
  <si>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</si>
  <si>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</si>
  <si>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</si>
  <si>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</si>
  <si>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</si>
  <si>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</si>
  <si>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</si>
  <si>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</si>
  <si>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</si>
  <si>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</si>
  <si>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</si>
  <si>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</si>
  <si>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</si>
  <si>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</si>
  <si>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</si>
  <si>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</si>
  <si>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</si>
  <si>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</si>
  <si>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</si>
  <si>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</si>
  <si>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</si>
  <si>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</si>
  <si>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</si>
  <si>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</si>
  <si>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</si>
  <si>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</si>
  <si>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</si>
  <si>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</si>
  <si>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</si>
  <si>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</si>
  <si>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</si>
  <si>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</si>
  <si>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</si>
  <si>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</si>
  <si>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</si>
  <si>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</si>
  <si>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</si>
  <si>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</si>
  <si>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</si>
  <si>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</si>
  <si>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</si>
  <si>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</si>
  <si>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</si>
  <si>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</si>
  <si>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</si>
  <si>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</si>
  <si>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</si>
  <si>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</si>
  <si>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</si>
  <si>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</si>
  <si>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</si>
  <si>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</si>
  <si>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</si>
  <si>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</si>
  <si>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</si>
  <si>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</si>
  <si>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</si>
  <si>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</si>
  <si>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</si>
  <si>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</si>
  <si>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</si>
  <si>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</si>
  <si>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</si>
  <si>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</si>
  <si>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</si>
  <si>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</si>
  <si>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</si>
  <si>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</si>
  <si>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</si>
  <si>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</si>
  <si>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</si>
  <si>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</si>
  <si>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</si>
  <si>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</si>
  <si>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</si>
  <si>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</si>
  <si>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</si>
  <si>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</si>
  <si>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</si>
  <si>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</si>
  <si>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</si>
  <si>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</si>
  <si>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</si>
  <si>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</si>
  <si>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</si>
  <si>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</si>
  <si>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</si>
  <si>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</si>
  <si>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</si>
  <si>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</si>
  <si>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</si>
  <si>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</si>
  <si>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</si>
  <si>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</si>
  <si>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</si>
  <si>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</si>
  <si>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</si>
  <si>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</si>
  <si>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</si>
  <si>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</si>
  <si>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</si>
  <si>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</si>
  <si>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</si>
  <si>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</si>
  <si>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</si>
  <si>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</si>
  <si>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</si>
  <si>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</si>
  <si>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</si>
  <si>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</si>
  <si>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</si>
  <si>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</si>
  <si>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</si>
  <si>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</si>
  <si>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</si>
  <si>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</si>
  <si>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</si>
  <si>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</si>
  <si>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</si>
  <si>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</si>
  <si>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</si>
  <si>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</si>
  <si>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</si>
  <si>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</si>
  <si>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</si>
  <si>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</si>
  <si>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</si>
  <si>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</si>
  <si>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</si>
  <si>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</si>
  <si>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</si>
  <si>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</si>
  <si>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</si>
  <si>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</si>
  <si>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</si>
  <si>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</si>
  <si>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</si>
  <si>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</si>
  <si>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</si>
  <si>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</si>
  <si>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</si>
  <si>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</si>
  <si>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</si>
  <si>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</si>
  <si>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</si>
  <si>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</si>
  <si>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</si>
  <si>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</si>
  <si>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</si>
  <si>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</si>
  <si>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</si>
  <si>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</si>
  <si>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</si>
  <si>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</si>
  <si>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</si>
  <si>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</si>
  <si>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</si>
  <si>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</si>
  <si>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</si>
  <si>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</si>
  <si>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</si>
  <si>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</si>
  <si>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</si>
  <si>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</si>
  <si>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</si>
  <si>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</si>
  <si>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</si>
  <si>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</si>
  <si>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</si>
  <si>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</si>
  <si>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</si>
  <si>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</si>
  <si>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</si>
  <si>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</si>
  <si>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</si>
  <si>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</si>
  <si>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</si>
  <si>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</si>
  <si>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</si>
  <si>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</si>
  <si>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</si>
  <si>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</si>
  <si>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</si>
  <si>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</si>
  <si>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</si>
  <si>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</si>
  <si>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</si>
  <si>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</si>
  <si>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</si>
  <si>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</si>
  <si>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</si>
  <si>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</si>
  <si>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</si>
  <si>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</si>
  <si>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</si>
  <si>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</si>
  <si>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</si>
  <si>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</si>
  <si>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</si>
  <si>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</si>
  <si>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</si>
  <si>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</si>
  <si>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</si>
  <si>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</si>
  <si>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</si>
  <si>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</si>
  <si>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</si>
  <si>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</si>
  <si>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</si>
  <si>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</si>
  <si>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</si>
  <si>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</si>
  <si>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</si>
  <si>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</si>
  <si>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</si>
  <si>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</si>
  <si>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</si>
  <si>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</si>
  <si>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</si>
  <si>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</si>
  <si>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</si>
  <si>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</si>
  <si>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</si>
  <si>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</si>
  <si>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</si>
  <si>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</si>
  <si>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</si>
  <si>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</si>
  <si>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</si>
  <si>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</si>
  <si>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</si>
  <si>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</si>
  <si>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</si>
  <si>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</si>
  <si>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</si>
  <si>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</si>
  <si>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</si>
  <si>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</si>
  <si>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</si>
  <si>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</si>
  <si>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</si>
  <si>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</si>
  <si>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</si>
  <si>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</si>
  <si>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</si>
  <si>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</si>
  <si>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</si>
  <si>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</si>
  <si>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</si>
  <si>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</si>
  <si>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</si>
  <si>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</si>
  <si>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</si>
  <si>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</si>
  <si>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</si>
  <si>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</si>
  <si>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</si>
  <si>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</si>
  <si>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</si>
  <si>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</si>
  <si>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</si>
  <si>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</si>
  <si>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</si>
  <si>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</si>
  <si>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</si>
  <si>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</si>
  <si>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</si>
  <si>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</si>
  <si>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</si>
  <si>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</si>
  <si>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</si>
  <si>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</si>
  <si>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</si>
  <si>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</si>
  <si>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</si>
  <si>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</si>
  <si>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</si>
  <si>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</si>
  <si>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</si>
  <si>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</si>
  <si>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</si>
  <si>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</si>
  <si>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</si>
  <si>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</si>
  <si>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</si>
  <si>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</si>
  <si>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</si>
  <si>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</si>
  <si>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</si>
  <si>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</si>
  <si>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</si>
  <si>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</si>
  <si>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</si>
  <si>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</si>
  <si>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</si>
  <si>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</si>
  <si>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</si>
  <si>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</si>
  <si>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</si>
  <si>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</si>
  <si>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</si>
  <si>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</si>
  <si>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</si>
  <si>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</si>
  <si>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</si>
  <si>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</si>
  <si>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</si>
  <si>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</si>
  <si>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</si>
  <si>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</si>
  <si>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</si>
  <si>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</si>
  <si>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</si>
  <si>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</si>
  <si>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</si>
  <si>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</si>
  <si>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</si>
  <si>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</si>
  <si>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</si>
  <si>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</si>
  <si>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</si>
  <si>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</si>
  <si>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</si>
  <si>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</si>
  <si>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</si>
  <si>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</si>
  <si>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</si>
  <si>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</si>
  <si>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</si>
  <si>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</si>
  <si>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</si>
  <si>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</si>
  <si>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</si>
  <si>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</si>
  <si>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</si>
  <si>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</si>
  <si>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</si>
  <si>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</si>
  <si>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</si>
  <si>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</si>
  <si>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</si>
  <si>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</si>
  <si>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</si>
  <si>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</si>
  <si>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</si>
  <si>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</si>
  <si>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</si>
  <si>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</si>
  <si>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</si>
  <si>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</si>
  <si>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</si>
  <si>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</si>
  <si>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</si>
  <si>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</si>
  <si>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</si>
  <si>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</si>
  <si>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</si>
  <si>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</si>
  <si>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</si>
  <si>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</si>
  <si>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</si>
  <si>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</si>
  <si>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</si>
  <si>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</si>
  <si>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</si>
  <si>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</si>
  <si>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</si>
  <si>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</si>
  <si>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</si>
  <si>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</si>
  <si>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</si>
  <si>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</si>
  <si>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</si>
  <si>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</si>
  <si>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</si>
  <si>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</si>
  <si>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</si>
  <si>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</si>
  <si>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</si>
  <si>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</si>
  <si>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</si>
  <si>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</si>
  <si>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</si>
  <si>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</si>
  <si>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</si>
  <si>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</si>
  <si>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</si>
  <si>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</si>
  <si>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</si>
  <si>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</si>
  <si>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</si>
  <si>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</si>
  <si>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</si>
  <si>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</si>
  <si>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</si>
  <si>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</si>
  <si>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</si>
  <si>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</si>
  <si>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</si>
  <si>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</si>
  <si>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</si>
  <si>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</si>
  <si>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</si>
  <si>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</si>
  <si>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</si>
  <si>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</si>
  <si>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</si>
  <si>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</si>
  <si>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</si>
  <si>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</si>
  <si>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</si>
  <si>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</si>
  <si>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</si>
  <si>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</si>
  <si>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</si>
  <si>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</si>
  <si>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</si>
  <si>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</si>
  <si>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</si>
  <si>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</si>
  <si>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</si>
  <si>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</si>
  <si>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</si>
  <si>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</si>
  <si>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</si>
  <si>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</si>
  <si>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</si>
  <si>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</si>
  <si>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</si>
  <si>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</si>
  <si>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</si>
  <si>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</si>
  <si>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</si>
  <si>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</si>
  <si>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</si>
  <si>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</si>
  <si>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</si>
  <si>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</si>
  <si>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</si>
  <si>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</si>
  <si>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</si>
  <si>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</si>
  <si>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</si>
  <si>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</si>
  <si>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</si>
  <si>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</si>
  <si>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</si>
  <si>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</si>
  <si>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</si>
  <si>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</si>
  <si>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</si>
  <si>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</si>
  <si>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</si>
  <si>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</si>
  <si>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</si>
  <si>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</si>
  <si>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</si>
  <si>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</si>
  <si>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</si>
  <si>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</si>
  <si>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</si>
  <si>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</si>
  <si>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</si>
  <si>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</si>
  <si>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</si>
  <si>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</si>
  <si>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</si>
  <si>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</si>
  <si>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</si>
  <si>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</si>
  <si>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</si>
  <si>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</si>
  <si>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</si>
  <si>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</si>
  <si>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</si>
  <si>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</si>
  <si>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</si>
  <si>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</si>
  <si>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</si>
  <si>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</si>
  <si>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</si>
  <si>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</si>
  <si>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</si>
  <si>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</si>
  <si>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</si>
  <si>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</si>
  <si>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</si>
  <si>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</si>
  <si>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</si>
  <si>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</si>
  <si>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</si>
  <si>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</si>
  <si>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</si>
  <si>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</si>
  <si>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</si>
  <si>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</si>
  <si>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</si>
  <si>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</si>
  <si>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</si>
  <si>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</si>
  <si>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</si>
  <si>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</si>
  <si>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</si>
  <si>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</si>
  <si>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</si>
  <si>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</si>
  <si>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</si>
  <si>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</si>
  <si>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</si>
  <si>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</si>
  <si>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</si>
  <si>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</si>
  <si>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</si>
  <si>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</si>
  <si>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</si>
  <si>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</si>
  <si>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</si>
  <si>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</si>
  <si>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</si>
  <si>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</si>
  <si>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</si>
  <si>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</si>
  <si>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</si>
  <si>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</si>
  <si>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</si>
  <si>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</si>
  <si>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</si>
  <si>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</si>
  <si>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</si>
  <si>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</si>
  <si>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</si>
  <si>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</si>
  <si>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</si>
  <si>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</si>
  <si>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</si>
  <si>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</si>
  <si>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</si>
  <si>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</si>
  <si>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</si>
  <si>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</si>
  <si>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</si>
  <si>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</si>
  <si>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</si>
  <si>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</si>
  <si>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</si>
  <si>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</si>
  <si>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</si>
  <si>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</si>
  <si>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</si>
  <si>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</si>
  <si>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</si>
  <si>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</si>
  <si>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</si>
  <si>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</si>
  <si>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</si>
  <si>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</si>
  <si>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</si>
  <si>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</si>
  <si>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</si>
  <si>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</si>
  <si>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</si>
  <si>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</si>
  <si>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</si>
  <si>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</si>
  <si>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</si>
  <si>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</si>
  <si>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</si>
  <si>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</si>
  <si>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</si>
  <si>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</si>
  <si>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</si>
  <si>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</si>
  <si>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</si>
  <si>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</si>
  <si>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</si>
  <si>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</si>
  <si>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</si>
  <si>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</si>
  <si>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</si>
  <si>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</si>
  <si>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</si>
  <si>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</si>
  <si>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</si>
  <si>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</si>
  <si>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</si>
  <si>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</si>
  <si>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</si>
  <si>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</si>
  <si>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</si>
  <si>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</si>
  <si>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</si>
  <si>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</si>
  <si>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</si>
  <si>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</si>
  <si>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</si>
  <si>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</si>
  <si>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</si>
  <si>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</si>
  <si>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</si>
  <si>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</si>
  <si>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</si>
  <si>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</si>
  <si>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</si>
  <si>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</si>
  <si>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</si>
  <si>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</si>
  <si>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</si>
  <si>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</si>
  <si>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</si>
  <si>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</si>
  <si>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</si>
  <si>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</si>
  <si>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</si>
  <si>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</si>
  <si>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</si>
  <si>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</si>
  <si>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</si>
  <si>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</si>
  <si>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</si>
  <si>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</si>
  <si>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</si>
  <si>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</si>
  <si>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</si>
  <si>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</si>
  <si>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</si>
  <si>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</si>
  <si>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</si>
  <si>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</si>
  <si>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</si>
  <si>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</si>
  <si>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</si>
  <si>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</si>
  <si>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</si>
  <si>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</si>
  <si>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</si>
  <si>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</si>
  <si>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</si>
  <si>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</si>
  <si>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</si>
  <si>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</si>
  <si>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</si>
  <si>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</si>
  <si>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</si>
  <si>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</si>
  <si>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</si>
  <si>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</si>
  <si>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</si>
  <si>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</si>
  <si>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</si>
  <si>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</si>
  <si>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</si>
  <si>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</si>
  <si>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</si>
  <si>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</si>
  <si>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</si>
  <si>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</si>
  <si>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</si>
  <si>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</si>
  <si>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</si>
  <si>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</si>
  <si>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</si>
  <si>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</si>
  <si>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</si>
  <si>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</si>
  <si>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</si>
  <si>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</si>
  <si>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</si>
  <si>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</si>
  <si>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</si>
  <si>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</si>
  <si>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</si>
  <si>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</si>
  <si>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</si>
  <si>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</si>
  <si>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</si>
  <si>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</si>
  <si>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</si>
  <si>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</si>
  <si>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</si>
  <si>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</si>
  <si>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</si>
  <si>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</si>
  <si>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</si>
  <si>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</si>
  <si>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</si>
  <si>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</si>
  <si>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</si>
  <si>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</si>
  <si>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</si>
  <si>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</si>
  <si>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</si>
  <si>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</si>
  <si>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</si>
  <si>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</si>
  <si>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</si>
  <si>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</si>
  <si>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</si>
  <si>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</si>
  <si>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</si>
  <si>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</si>
  <si>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</si>
  <si>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</si>
  <si>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</si>
  <si>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</si>
  <si>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</si>
  <si>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</si>
  <si>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</si>
  <si>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</si>
  <si>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</si>
  <si>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</si>
  <si>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</si>
  <si>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</si>
  <si>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</si>
  <si>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</si>
  <si>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</si>
  <si>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</si>
  <si>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</si>
  <si>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</si>
  <si>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</si>
  <si>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</si>
  <si>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</si>
  <si>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</si>
  <si>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</si>
  <si>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</si>
  <si>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</si>
  <si>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</si>
  <si>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</si>
  <si>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</si>
  <si>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</si>
  <si>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</si>
  <si>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</si>
  <si>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</si>
  <si>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</si>
  <si>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</si>
  <si>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</si>
  <si>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</si>
  <si>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</si>
  <si>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</si>
  <si>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</si>
  <si>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</si>
  <si>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</si>
  <si>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</si>
  <si>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</si>
  <si>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</si>
  <si>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</si>
  <si>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</si>
  <si>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</si>
  <si>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</si>
  <si>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</si>
  <si>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</si>
  <si>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</si>
  <si>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</si>
  <si>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</si>
  <si>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</si>
  <si>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</si>
  <si>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</si>
  <si>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</si>
  <si>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</si>
  <si>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</si>
  <si>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</si>
  <si>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</si>
  <si>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</si>
  <si>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</si>
  <si>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</si>
  <si>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</si>
  <si>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</si>
  <si>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</si>
  <si>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</si>
  <si>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</si>
  <si>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</si>
  <si>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</si>
  <si>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</si>
  <si>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</si>
  <si>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</si>
  <si>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</si>
  <si>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</si>
  <si>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</si>
  <si>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</si>
  <si>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</si>
  <si>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</si>
  <si>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</si>
  <si>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</si>
  <si>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</si>
  <si>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</si>
  <si>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</si>
  <si>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</si>
  <si>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</si>
  <si>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</si>
  <si>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</si>
  <si>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</si>
  <si>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</si>
  <si>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</si>
  <si>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</si>
  <si>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</si>
  <si>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</si>
  <si>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</si>
  <si>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</si>
  <si>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</si>
  <si>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</si>
  <si>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</si>
  <si>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</si>
  <si>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</si>
  <si>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</si>
  <si>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</si>
  <si>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</si>
  <si>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</si>
  <si>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</si>
  <si>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</si>
  <si>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</si>
  <si>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</si>
  <si>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</si>
  <si>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</si>
  <si>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</si>
  <si>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</si>
  <si>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</si>
  <si>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</si>
  <si>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</si>
  <si>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</si>
  <si>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</si>
  <si>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</si>
  <si>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</si>
  <si>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</si>
  <si>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</si>
  <si>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</si>
  <si>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</si>
  <si>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</si>
  <si>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</si>
  <si>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</si>
  <si>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</si>
  <si>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</si>
  <si>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</si>
  <si>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</si>
  <si>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</si>
  <si>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</si>
  <si>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</si>
  <si>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</si>
  <si>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</si>
  <si>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</si>
  <si>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</si>
  <si>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</si>
  <si>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</si>
  <si>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</si>
  <si>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</si>
  <si>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</si>
  <si>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</si>
  <si>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</si>
  <si>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</si>
  <si>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</si>
  <si>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</si>
  <si>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</si>
  <si>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</si>
  <si>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</si>
  <si>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</si>
  <si>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</si>
  <si>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</si>
  <si>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</si>
  <si>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</si>
  <si>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</si>
  <si>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</si>
  <si>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</si>
  <si>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</si>
  <si>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</si>
  <si>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</si>
  <si>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</si>
  <si>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</si>
  <si>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</si>
  <si>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</si>
  <si>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</si>
  <si>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</si>
  <si>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</si>
  <si>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</si>
  <si>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</si>
  <si>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</si>
  <si>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</si>
  <si>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</si>
  <si>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</si>
  <si>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</si>
  <si>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</si>
  <si>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</si>
  <si>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</si>
  <si>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</si>
  <si>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</si>
  <si>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</si>
  <si>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</si>
  <si>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</si>
  <si>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</si>
  <si>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</si>
  <si>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</si>
  <si>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</si>
  <si>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</si>
  <si>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</si>
  <si>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</si>
  <si>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</si>
  <si>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</si>
  <si>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</si>
  <si>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</si>
  <si>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</si>
  <si>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</si>
  <si>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</si>
  <si>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</si>
  <si>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</si>
  <si>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</si>
  <si>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</si>
  <si>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</si>
  <si>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</si>
  <si>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</si>
  <si>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</si>
  <si>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</si>
  <si>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</si>
  <si>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</si>
  <si>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</si>
  <si>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</si>
  <si>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</si>
  <si>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</si>
  <si>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</si>
  <si>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</si>
  <si>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</si>
  <si>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</si>
  <si>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</si>
  <si>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</si>
  <si>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</si>
  <si>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</si>
  <si>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</si>
  <si>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</si>
  <si>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</si>
  <si>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</si>
  <si>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</si>
  <si>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</si>
  <si>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</si>
  <si>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</si>
  <si>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</si>
  <si>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</si>
  <si>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</si>
  <si>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</si>
  <si>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</si>
  <si>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</si>
  <si>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</si>
  <si>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</si>
  <si>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</si>
  <si>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</si>
  <si>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</si>
  <si>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</si>
  <si>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</si>
  <si>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</si>
  <si>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</si>
  <si>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</si>
  <si>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</si>
  <si>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</si>
  <si>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</si>
  <si>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</si>
  <si>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</si>
  <si>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</si>
  <si>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</si>
  <si>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</si>
  <si>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</si>
  <si>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</si>
  <si>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</si>
  <si>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</si>
  <si>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</si>
  <si>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</si>
  <si>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</si>
  <si>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</si>
  <si>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</si>
  <si>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</si>
  <si>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</si>
  <si>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</si>
  <si>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</si>
  <si>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</si>
  <si>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</si>
  <si>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</si>
  <si>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</si>
  <si>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</si>
  <si>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</si>
  <si>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</si>
  <si>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</si>
  <si>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</si>
  <si>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</si>
  <si>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</si>
  <si>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</si>
  <si>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</si>
  <si>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</si>
  <si>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</si>
  <si>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</si>
  <si>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</si>
  <si>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</si>
  <si>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</si>
  <si>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</si>
  <si>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</si>
  <si>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</si>
  <si>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</si>
  <si>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</si>
  <si>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</si>
  <si>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</si>
  <si>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</si>
  <si>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</si>
  <si>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</si>
  <si>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</si>
  <si>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</si>
  <si>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</si>
  <si>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</si>
  <si>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</si>
  <si>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</si>
  <si>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</si>
  <si>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</si>
  <si>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</si>
  <si>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</si>
  <si>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</si>
  <si>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</si>
  <si>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</si>
  <si>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</si>
  <si>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</si>
  <si>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</si>
  <si>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</si>
  <si>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</si>
  <si>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</si>
  <si>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</si>
  <si>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</si>
  <si>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</si>
  <si>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</si>
  <si>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</si>
  <si>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</si>
  <si>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</si>
  <si>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</si>
  <si>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</si>
  <si>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</si>
  <si>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</si>
  <si>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</si>
  <si>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</si>
  <si>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</si>
  <si>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</si>
  <si>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</si>
  <si>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</si>
  <si>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</si>
  <si>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</si>
  <si>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</si>
  <si>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</si>
  <si>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</si>
  <si>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</si>
  <si>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</si>
  <si>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</si>
  <si>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</si>
  <si>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</si>
  <si>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</si>
  <si>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</si>
  <si>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</si>
  <si>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</si>
  <si>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</si>
  <si>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</si>
  <si>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</si>
  <si>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</si>
  <si>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</si>
  <si>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</si>
  <si>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</si>
  <si>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</si>
  <si>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</si>
  <si>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</si>
  <si>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</si>
  <si>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</si>
  <si>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</si>
  <si>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</si>
  <si>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</si>
  <si>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</si>
  <si>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</si>
  <si>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</si>
  <si>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</si>
  <si>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</si>
  <si>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</si>
  <si>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</si>
  <si>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</si>
  <si>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</si>
  <si>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</si>
  <si>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</si>
  <si>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</si>
  <si>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</si>
  <si>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</si>
  <si>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</si>
  <si>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</si>
  <si>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</si>
  <si>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</si>
  <si>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</si>
  <si>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</si>
  <si>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</si>
  <si>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</si>
  <si>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</si>
  <si>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</si>
  <si>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</si>
  <si>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</si>
  <si>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</si>
  <si>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</si>
  <si>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</si>
  <si>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</si>
  <si>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</si>
  <si>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</si>
  <si>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</si>
  <si>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</si>
  <si>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</si>
  <si>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</si>
  <si>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</si>
  <si>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</si>
  <si>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</si>
  <si>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</si>
  <si>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</si>
  <si>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</si>
  <si>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</si>
  <si>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</si>
  <si>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</si>
  <si>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</si>
  <si>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</si>
  <si>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</si>
  <si>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</si>
  <si>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</si>
  <si>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</si>
  <si>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</si>
  <si>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</si>
  <si>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</si>
  <si>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</si>
  <si>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</si>
  <si>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</si>
  <si>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</si>
  <si>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</si>
  <si>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</si>
  <si>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</si>
  <si>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</si>
  <si>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</si>
  <si>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</si>
  <si>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</si>
  <si>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</si>
  <si>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</si>
  <si>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</si>
  <si>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</si>
  <si>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</si>
  <si>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</si>
  <si>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</si>
  <si>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</si>
  <si>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</si>
  <si>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</si>
  <si>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</si>
  <si>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</si>
  <si>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</si>
  <si>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</si>
  <si>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</si>
  <si>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</si>
  <si>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</si>
  <si>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</si>
  <si>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</si>
  <si>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</si>
  <si>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</si>
  <si>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</si>
  <si>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</si>
  <si>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</si>
  <si>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</si>
  <si>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</si>
  <si>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</si>
  <si>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</si>
  <si>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</si>
  <si>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</si>
  <si>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</si>
  <si>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</si>
  <si>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</si>
  <si>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</si>
  <si>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</si>
  <si>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</si>
  <si>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</si>
  <si>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</si>
  <si>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</si>
  <si>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</si>
  <si>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</si>
  <si>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</si>
  <si>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</si>
  <si>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</si>
  <si>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</si>
  <si>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</si>
  <si>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</si>
  <si>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</si>
  <si>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</si>
  <si>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</si>
  <si>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</si>
  <si>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</si>
  <si>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</si>
  <si>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</si>
  <si>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</si>
  <si>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</si>
  <si>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</si>
  <si>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</si>
  <si>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</si>
  <si>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</si>
  <si>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</si>
  <si>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</si>
  <si>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</si>
  <si>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</si>
  <si>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</si>
  <si>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</si>
  <si>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</si>
  <si>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</si>
  <si>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</si>
  <si>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</si>
  <si>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</si>
  <si>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</si>
  <si>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</si>
  <si>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</si>
  <si>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</si>
  <si>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</si>
  <si>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</si>
  <si>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</si>
  <si>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</si>
  <si>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</si>
  <si>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</si>
  <si>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</si>
  <si>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</si>
  <si>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</si>
  <si>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</si>
  <si>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</si>
  <si>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</si>
  <si>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</si>
  <si>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</si>
  <si>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</si>
  <si>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</si>
  <si>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</si>
  <si>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</si>
  <si>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</si>
  <si>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</si>
  <si>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</si>
  <si>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</si>
  <si>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</si>
  <si>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</si>
  <si>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</si>
  <si>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</si>
  <si>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</si>
  <si>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</si>
  <si>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</si>
  <si>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</si>
  <si>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</si>
  <si>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</si>
  <si>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</si>
  <si>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</si>
  <si>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</si>
  <si>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</si>
  <si>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</si>
  <si>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</si>
  <si>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</si>
  <si>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</si>
  <si>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</si>
  <si>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</si>
  <si>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</si>
  <si>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</si>
  <si>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</si>
  <si>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</si>
  <si>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</si>
  <si>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</si>
  <si>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</si>
  <si>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</si>
  <si>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</si>
  <si>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</si>
  <si>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</si>
  <si>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</si>
  <si>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</si>
  <si>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</si>
  <si>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</si>
  <si>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</si>
  <si>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</si>
  <si>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</si>
  <si>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</si>
  <si>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</si>
  <si>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</si>
  <si>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</si>
  <si>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</si>
  <si>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</si>
  <si>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</si>
  <si>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</si>
  <si>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</si>
  <si>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</si>
  <si>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</si>
  <si>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</si>
  <si>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</si>
  <si>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</si>
  <si>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</si>
  <si>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</si>
  <si>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</si>
  <si>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</si>
  <si>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</si>
  <si>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</si>
  <si>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</si>
  <si>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</si>
  <si>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</si>
  <si>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</si>
  <si>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</si>
  <si>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</si>
  <si>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</si>
  <si>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</si>
  <si>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</si>
  <si>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</si>
  <si>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</si>
  <si>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</si>
  <si>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</si>
  <si>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</si>
  <si>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</si>
  <si>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</si>
  <si>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</si>
  <si>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</si>
  <si>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</si>
  <si>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</si>
  <si>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</si>
  <si>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</si>
  <si>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</si>
  <si>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</si>
  <si>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</si>
  <si>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</si>
  <si>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</si>
  <si>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</si>
  <si>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</si>
  <si>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</si>
  <si>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</si>
  <si>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</si>
  <si>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</si>
  <si>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</si>
  <si>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</si>
  <si>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</si>
  <si>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</si>
  <si>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</si>
  <si>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</si>
  <si>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</si>
  <si>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</si>
  <si>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</si>
  <si>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</si>
  <si>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</si>
  <si>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</si>
  <si>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</si>
  <si>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</si>
  <si>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</si>
  <si>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</si>
  <si>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</si>
  <si>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</si>
  <si>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</si>
  <si>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</si>
  <si>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</si>
  <si>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</si>
  <si>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</si>
  <si>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</si>
  <si>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</si>
  <si>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</si>
  <si>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</si>
  <si>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</si>
  <si>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</si>
  <si>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</si>
  <si>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</si>
  <si>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</si>
  <si>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</si>
  <si>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</si>
  <si>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</si>
  <si>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</si>
  <si>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</si>
  <si>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</si>
  <si>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</si>
  <si>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</si>
  <si>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</si>
  <si>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</si>
  <si>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</si>
  <si>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</si>
  <si>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</si>
  <si>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</si>
  <si>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</si>
  <si>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</si>
  <si>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</si>
  <si>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</si>
  <si>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</si>
  <si>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</si>
  <si>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</si>
  <si>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</si>
  <si>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</si>
  <si>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</si>
  <si>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</si>
  <si>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</si>
  <si>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</si>
  <si>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</si>
  <si>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</si>
  <si>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</si>
  <si>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</si>
  <si>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</si>
  <si>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</si>
  <si>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</si>
  <si>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</si>
  <si>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</si>
  <si>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</si>
  <si>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</si>
  <si>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</si>
  <si>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</si>
  <si>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</si>
  <si>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</si>
  <si>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</si>
  <si>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</si>
  <si>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</si>
  <si>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</si>
  <si>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</si>
  <si>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</si>
  <si>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</si>
  <si>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</si>
  <si>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</si>
  <si>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</si>
  <si>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</si>
  <si>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</si>
  <si>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</si>
  <si>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</si>
  <si>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</si>
  <si>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</si>
  <si>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</si>
  <si>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</si>
  <si>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</si>
  <si>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</si>
  <si>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</si>
  <si>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</si>
  <si>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</si>
  <si>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</si>
  <si>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</si>
  <si>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</si>
  <si>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</si>
  <si>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</si>
  <si>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</si>
  <si>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</si>
  <si>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</si>
  <si>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</si>
  <si>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</si>
  <si>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</si>
  <si>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</si>
  <si>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</si>
  <si>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</si>
  <si>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</si>
  <si>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</si>
  <si>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</si>
  <si>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</si>
  <si>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</si>
  <si>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</si>
  <si>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</si>
  <si>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</si>
  <si>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</si>
  <si>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</si>
  <si>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</si>
  <si>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</si>
  <si>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</si>
  <si>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</si>
  <si>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</si>
  <si>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</si>
  <si>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</si>
  <si>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</si>
  <si>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</si>
  <si>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</si>
  <si>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</si>
  <si>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</si>
  <si>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</si>
  <si>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</si>
  <si>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</si>
  <si>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</si>
  <si>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</si>
  <si>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</si>
  <si>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</si>
  <si>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</si>
  <si>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</si>
  <si>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</si>
  <si>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</si>
  <si>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</si>
  <si>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</si>
  <si>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</si>
  <si>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</si>
  <si>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</si>
  <si>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</si>
  <si>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</si>
  <si>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</si>
  <si>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</si>
  <si>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</si>
  <si>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</si>
  <si>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</si>
  <si>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</si>
  <si>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</si>
  <si>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</si>
  <si>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</si>
  <si>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</si>
  <si>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</si>
  <si>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</si>
  <si>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</si>
  <si>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</si>
  <si>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</si>
  <si>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</si>
  <si>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</si>
  <si>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</si>
  <si>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</si>
  <si>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</si>
  <si>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</si>
  <si>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</si>
  <si>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</si>
  <si>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</si>
  <si>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</si>
  <si>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</si>
  <si>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</si>
  <si>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</si>
  <si>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</si>
  <si>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</si>
  <si>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</si>
  <si>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</si>
  <si>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</si>
  <si>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</si>
  <si>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</si>
  <si>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</si>
  <si>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</si>
  <si>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</si>
  <si>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</si>
  <si>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</si>
  <si>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</si>
  <si>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</si>
  <si>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</si>
  <si>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</si>
  <si>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</si>
  <si>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</si>
  <si>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</si>
  <si>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</si>
  <si>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</si>
  <si>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</si>
  <si>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</si>
  <si>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</si>
  <si>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</si>
  <si>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</si>
  <si>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</si>
  <si>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</si>
  <si>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</si>
  <si>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</si>
  <si>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</si>
  <si>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</si>
  <si>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</si>
  <si>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</si>
  <si>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</si>
  <si>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</si>
  <si>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</si>
  <si>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</si>
  <si>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</si>
  <si>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</si>
  <si>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</si>
  <si>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</si>
  <si>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</si>
  <si>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</si>
  <si>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</si>
  <si>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</si>
  <si>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</si>
  <si>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</si>
  <si>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</si>
  <si>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</si>
  <si>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</si>
  <si>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</si>
  <si>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</si>
  <si>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</si>
  <si>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</si>
  <si>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</si>
  <si>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</si>
  <si>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</si>
  <si>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</si>
  <si>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</si>
  <si>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</si>
  <si>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</si>
  <si>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</si>
  <si>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</si>
  <si>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</si>
  <si>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</si>
  <si>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</si>
  <si>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</si>
  <si>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</si>
  <si>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</si>
  <si>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</si>
  <si>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</si>
  <si>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</si>
  <si>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</si>
  <si>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</si>
  <si>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</si>
  <si>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</si>
  <si>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</si>
  <si>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</si>
  <si>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</si>
  <si>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</si>
  <si>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</si>
  <si>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</si>
  <si>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</si>
  <si>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</si>
  <si>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</si>
  <si>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</si>
  <si>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</si>
  <si>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</si>
  <si>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</si>
  <si>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</si>
  <si>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</si>
  <si>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</si>
  <si>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</si>
  <si>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</si>
  <si>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</si>
  <si>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</si>
  <si>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</si>
  <si>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</si>
  <si>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</si>
  <si>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</si>
  <si>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</si>
  <si>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</si>
  <si>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</si>
  <si>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</si>
  <si>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</si>
  <si>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</si>
  <si>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</si>
  <si>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</si>
  <si>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</si>
  <si>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</si>
  <si>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</si>
  <si>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</si>
  <si>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</si>
  <si>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</si>
  <si>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</si>
  <si>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</si>
  <si>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</si>
  <si>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</si>
  <si>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</si>
  <si>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</si>
  <si>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</si>
  <si>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</si>
  <si>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</si>
  <si>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</si>
  <si>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</si>
  <si>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</si>
  <si>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</si>
  <si>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</si>
  <si>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</si>
  <si>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</si>
  <si>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</si>
  <si>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</si>
  <si>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</si>
  <si>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</si>
  <si>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</si>
  <si>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</si>
  <si>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</si>
  <si>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</si>
  <si>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</si>
  <si>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</si>
  <si>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</si>
  <si>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</si>
  <si>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</si>
  <si>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</si>
  <si>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</si>
  <si>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</si>
  <si>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</si>
  <si>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</si>
  <si>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</si>
  <si>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</si>
  <si>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</si>
  <si>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</si>
  <si>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</si>
  <si>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</si>
  <si>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</si>
  <si>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</si>
  <si>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</si>
  <si>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</si>
  <si>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</si>
  <si>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</si>
  <si>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</si>
  <si>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</si>
  <si>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</si>
  <si>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</si>
  <si>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</si>
  <si>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</si>
  <si>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</si>
  <si>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</si>
  <si>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</si>
  <si>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</si>
  <si>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</si>
  <si>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</si>
  <si>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</si>
  <si>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</si>
  <si>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</si>
  <si>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</si>
  <si>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</si>
  <si>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</si>
  <si>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</si>
  <si>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</si>
  <si>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</si>
  <si>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</si>
  <si>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</si>
  <si>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</si>
  <si>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</si>
  <si>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</si>
  <si>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</si>
  <si>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</si>
  <si>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</si>
  <si>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</si>
  <si>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</si>
  <si>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</si>
  <si>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</si>
  <si>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</si>
  <si>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</si>
  <si>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</si>
  <si>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</si>
  <si>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</si>
  <si>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</si>
  <si>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</si>
  <si>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</si>
  <si>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</si>
  <si>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</si>
  <si>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</si>
  <si>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</si>
  <si>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</si>
  <si>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</si>
  <si>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</si>
  <si>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</si>
  <si>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</si>
  <si>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</si>
  <si>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</si>
  <si>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</si>
  <si>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</si>
  <si>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</si>
  <si>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</si>
  <si>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</si>
  <si>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</si>
  <si>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</si>
  <si>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</si>
  <si>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</si>
  <si>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</si>
  <si>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</si>
  <si>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</si>
  <si>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</si>
  <si>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</si>
  <si>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</si>
  <si>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</si>
  <si>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</si>
  <si>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</si>
  <si>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</si>
  <si>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</si>
  <si>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</si>
  <si>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</si>
  <si>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</si>
  <si>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</si>
  <si>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</si>
  <si>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</si>
  <si>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</si>
  <si>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</si>
  <si>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</si>
  <si>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</si>
  <si>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</si>
  <si>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</si>
  <si>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</si>
  <si>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</si>
  <si>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</si>
  <si>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</si>
  <si>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</si>
  <si>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</si>
  <si>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</si>
  <si>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</si>
  <si>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</si>
  <si>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</si>
  <si>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</si>
  <si>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</si>
  <si>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</si>
  <si>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</si>
  <si>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</si>
  <si>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</si>
  <si>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</si>
  <si>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</si>
  <si>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</si>
  <si>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</si>
  <si>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</si>
  <si>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</si>
  <si>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</si>
  <si>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</si>
  <si>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</si>
  <si>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</si>
  <si>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</si>
  <si>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</si>
  <si>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</si>
  <si>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</si>
  <si>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</si>
  <si>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</si>
  <si>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</si>
  <si>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</si>
  <si>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</si>
  <si>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</si>
  <si>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</si>
  <si>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</si>
  <si>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</si>
  <si>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</si>
  <si>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</si>
  <si>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</si>
  <si>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</si>
  <si>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</si>
  <si>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</si>
  <si>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</si>
  <si>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</si>
  <si>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</si>
  <si>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</si>
  <si>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</si>
  <si>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</si>
  <si>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</si>
  <si>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</si>
  <si>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</si>
  <si>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</si>
  <si>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</si>
  <si>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</si>
  <si>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</si>
  <si>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</si>
  <si>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</si>
  <si>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</si>
  <si>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</si>
  <si>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</si>
  <si>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</si>
  <si>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</si>
  <si>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</si>
  <si>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</si>
  <si>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</si>
  <si>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</si>
  <si>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</si>
  <si>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</si>
  <si>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</si>
  <si>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</si>
  <si>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</si>
  <si>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</si>
  <si>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</si>
  <si>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</si>
  <si>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</si>
  <si>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</si>
  <si>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</si>
  <si>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</si>
  <si>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</si>
  <si>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</si>
  <si>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</si>
  <si>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</si>
  <si>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</si>
  <si>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</si>
  <si>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</si>
  <si>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</si>
  <si>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</si>
  <si>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</si>
  <si>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</si>
  <si>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</si>
  <si>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</si>
  <si>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</si>
  <si>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</si>
  <si>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</si>
  <si>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</si>
  <si>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</si>
  <si>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</si>
  <si>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</si>
  <si>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</si>
  <si>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</si>
  <si>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</si>
  <si>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</si>
  <si>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</si>
  <si>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</si>
  <si>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</si>
  <si>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</si>
  <si>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</si>
  <si>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</si>
  <si>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</si>
  <si>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</si>
  <si>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</si>
  <si>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</si>
  <si>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</si>
  <si>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</si>
  <si>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</si>
  <si>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</si>
  <si>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</si>
  <si>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</si>
  <si>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</si>
  <si>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</si>
  <si>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</si>
  <si>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</si>
  <si>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</si>
  <si>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</si>
  <si>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</si>
  <si>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</si>
  <si>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</si>
  <si>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</si>
  <si>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</si>
  <si>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</si>
  <si>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</si>
  <si>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</si>
  <si>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</si>
  <si>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</si>
  <si>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</si>
  <si>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</si>
  <si>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</si>
  <si>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</si>
  <si>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</si>
  <si>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</si>
  <si>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</si>
  <si>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</si>
  <si>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</si>
  <si>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</si>
  <si>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</si>
  <si>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</si>
  <si>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</si>
  <si>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</si>
  <si>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</si>
  <si>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</si>
  <si>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</si>
  <si>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</si>
  <si>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</si>
  <si>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</si>
  <si>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</si>
  <si>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</si>
  <si>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</si>
  <si>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</si>
  <si>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</si>
  <si>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</si>
  <si>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</si>
  <si>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</si>
  <si>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</si>
  <si>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</si>
  <si>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</si>
  <si>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</si>
  <si>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</si>
  <si>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</si>
  <si>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</si>
  <si>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</si>
  <si>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</si>
  <si>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</si>
  <si>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</si>
  <si>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</si>
  <si>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</si>
  <si>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</si>
  <si>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</si>
  <si>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</si>
  <si>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</si>
  <si>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</si>
  <si>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</si>
  <si>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</si>
  <si>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</si>
  <si>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</si>
  <si>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</si>
  <si>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</si>
  <si>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</si>
  <si>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</si>
  <si>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</si>
  <si>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</si>
  <si>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</si>
  <si>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</si>
  <si>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</si>
  <si>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</si>
  <si>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</si>
  <si>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</si>
  <si>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</si>
  <si>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</si>
  <si>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</si>
  <si>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</si>
  <si>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</si>
  <si>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</si>
  <si>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</si>
  <si>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</si>
  <si>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</si>
  <si>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</si>
  <si>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</si>
  <si>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</si>
  <si>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</si>
  <si>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</si>
  <si>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</si>
  <si>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</si>
  <si>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</si>
  <si>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</si>
  <si>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</si>
  <si>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</si>
  <si>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</si>
  <si>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</si>
  <si>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</si>
  <si>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</si>
  <si>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</si>
  <si>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</si>
  <si>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</si>
  <si>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</si>
  <si>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</si>
  <si>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</si>
  <si>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</si>
  <si>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</si>
  <si>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</si>
  <si>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</si>
  <si>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</si>
  <si>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</si>
  <si>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</si>
  <si>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</si>
  <si>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</si>
  <si>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</si>
  <si>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</si>
  <si>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</si>
  <si>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</si>
  <si>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</si>
  <si>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</si>
  <si>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</si>
  <si>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</si>
  <si>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</si>
  <si>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</si>
  <si>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</si>
  <si>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</si>
  <si>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</si>
  <si>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</si>
  <si>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</si>
  <si>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</si>
  <si>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</si>
  <si>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</si>
  <si>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</si>
  <si>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</si>
  <si>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</si>
  <si>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</si>
  <si>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</si>
  <si>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</si>
  <si>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</si>
  <si>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</si>
  <si>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</si>
  <si>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</si>
  <si>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</si>
  <si>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</si>
  <si>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</si>
  <si>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</si>
  <si>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</si>
  <si>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</si>
  <si>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</si>
  <si>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</si>
  <si>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</si>
  <si>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</si>
  <si>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</si>
  <si>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</si>
  <si>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</si>
  <si>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</si>
  <si>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</si>
  <si>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</si>
  <si>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</si>
  <si>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</si>
  <si>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</si>
  <si>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</si>
  <si>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</si>
  <si>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</si>
  <si>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</si>
  <si>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</si>
  <si>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</si>
  <si>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</si>
  <si>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</si>
  <si>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</si>
  <si>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</si>
  <si>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</si>
  <si>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</si>
  <si>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</si>
  <si>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</si>
  <si>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</si>
  <si>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</si>
  <si>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</si>
  <si>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</si>
  <si>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</si>
  <si>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</si>
  <si>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</si>
  <si>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</si>
  <si>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</si>
  <si>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</si>
  <si>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</si>
  <si>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</si>
  <si>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</si>
  <si>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</si>
  <si>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</si>
  <si>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</si>
  <si>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</si>
  <si>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</si>
  <si>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</si>
  <si>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</si>
  <si>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</si>
  <si>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</si>
  <si>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</si>
  <si>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</si>
  <si>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</si>
  <si>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</si>
  <si>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</si>
  <si>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</si>
  <si>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</si>
  <si>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</si>
  <si>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</si>
  <si>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</si>
  <si>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</si>
  <si>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</si>
  <si>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</si>
  <si>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</si>
  <si>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</si>
  <si>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</si>
  <si>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</si>
  <si>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</si>
  <si>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</si>
  <si>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</si>
  <si>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</si>
  <si>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</si>
  <si>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</si>
  <si>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</si>
  <si>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</si>
  <si>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</si>
  <si>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</si>
  <si>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</si>
  <si>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</si>
  <si>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</si>
  <si>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</si>
  <si>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</si>
  <si>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</si>
  <si>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</si>
  <si>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</si>
  <si>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</si>
  <si>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</si>
  <si>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</si>
  <si>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</si>
  <si>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</si>
  <si>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</si>
  <si>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</si>
  <si>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</si>
  <si>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</si>
  <si>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</si>
  <si>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</si>
  <si>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</si>
  <si>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</si>
  <si>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</si>
  <si>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</si>
  <si>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</si>
  <si>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</si>
  <si>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</si>
  <si>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</si>
  <si>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</si>
  <si>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</si>
  <si>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</si>
  <si>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</si>
  <si>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</si>
  <si>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</si>
  <si>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</si>
  <si>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</si>
  <si>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</si>
  <si>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</si>
  <si>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</si>
  <si>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</si>
  <si>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</si>
  <si>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</si>
  <si>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</si>
  <si>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</si>
  <si>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</si>
  <si>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</si>
  <si>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</si>
  <si>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</si>
  <si>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</si>
  <si>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</si>
  <si>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</si>
  <si>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</si>
  <si>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</si>
  <si>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</si>
  <si>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</si>
  <si>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</si>
  <si>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</si>
  <si>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</si>
  <si>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</si>
  <si>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</si>
  <si>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</si>
  <si>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</si>
  <si>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</si>
  <si>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</si>
  <si>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</si>
  <si>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</si>
  <si>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</si>
  <si>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</si>
  <si>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</si>
  <si>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</si>
  <si>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</si>
  <si>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</si>
  <si>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</si>
  <si>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</si>
  <si>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</si>
  <si>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</si>
  <si>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</si>
  <si>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</si>
  <si>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</si>
  <si>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</si>
  <si>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</si>
  <si>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</si>
  <si>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</si>
  <si>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</si>
  <si>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</si>
  <si>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</si>
  <si>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</si>
  <si>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</si>
  <si>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</si>
  <si>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</si>
  <si>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</si>
  <si>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</si>
  <si>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</si>
  <si>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</si>
  <si>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</si>
  <si>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</si>
  <si>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</si>
  <si>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</si>
  <si>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</si>
  <si>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</si>
  <si>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</si>
  <si>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</si>
  <si>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</si>
  <si>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</si>
  <si>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</si>
  <si>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</si>
  <si>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</si>
  <si>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</si>
  <si>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</si>
  <si>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</si>
  <si>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</si>
  <si>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</si>
  <si>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</si>
  <si>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</si>
  <si>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</si>
  <si>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</si>
  <si>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</si>
  <si>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</si>
  <si>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</si>
  <si>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</si>
  <si>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</si>
  <si>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</si>
  <si>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</si>
  <si>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</si>
  <si>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</si>
  <si>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</si>
  <si>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</si>
  <si>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</si>
  <si>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</si>
  <si>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</si>
  <si>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</si>
  <si>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</si>
  <si>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</si>
  <si>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</si>
  <si>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</si>
  <si>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</si>
  <si>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</si>
  <si>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</si>
  <si>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</si>
  <si>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</si>
  <si>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</si>
  <si>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</si>
  <si>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</si>
  <si>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</si>
  <si>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</si>
  <si>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</si>
  <si>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</si>
  <si>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</si>
  <si>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</si>
  <si>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</si>
  <si>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</si>
  <si>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</si>
  <si>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</si>
  <si>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</si>
  <si>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</si>
  <si>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</si>
  <si>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</si>
  <si>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</si>
  <si>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</si>
  <si>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</si>
  <si>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</si>
  <si>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</si>
  <si>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</si>
  <si>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</si>
  <si>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</si>
  <si>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</si>
  <si>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</si>
  <si>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</si>
  <si>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</si>
  <si>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</si>
  <si>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</si>
  <si>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</si>
  <si>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</si>
  <si>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</si>
  <si>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</si>
  <si>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</si>
  <si>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</si>
  <si>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</si>
  <si>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</si>
  <si>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</si>
  <si>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</si>
  <si>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</si>
  <si>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</si>
  <si>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</si>
  <si>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</si>
  <si>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</si>
  <si>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</si>
  <si>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</si>
  <si>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</si>
  <si>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</si>
  <si>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</si>
  <si>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</si>
  <si>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</si>
  <si>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</si>
  <si>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</si>
  <si>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</si>
  <si>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</si>
  <si>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</si>
  <si>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</si>
  <si>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</si>
  <si>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</si>
  <si>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</si>
  <si>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</si>
  <si>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</si>
  <si>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</si>
  <si>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</si>
  <si>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</si>
  <si>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</si>
  <si>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</si>
  <si>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</si>
  <si>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</si>
  <si>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</si>
  <si>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</si>
  <si>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</si>
  <si>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</si>
  <si>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</si>
  <si>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</si>
  <si>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</si>
  <si>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</si>
  <si>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</si>
  <si>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</si>
  <si>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</si>
  <si>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</si>
  <si>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</si>
  <si>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</si>
  <si>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</si>
  <si>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</si>
  <si>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</si>
  <si>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</si>
  <si>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</si>
  <si>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</si>
  <si>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</si>
  <si>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</si>
  <si>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</si>
  <si>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</si>
  <si>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</si>
  <si>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</si>
  <si>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</si>
  <si>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</si>
  <si>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</si>
  <si>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</si>
  <si>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</si>
  <si>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</si>
  <si>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</si>
  <si>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</si>
  <si>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</si>
  <si>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</si>
  <si>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</si>
  <si>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</si>
  <si>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</si>
  <si>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</si>
  <si>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</si>
  <si>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</si>
  <si>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</si>
  <si>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</si>
  <si>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</si>
  <si>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</si>
  <si>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</si>
  <si>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</si>
  <si>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</si>
  <si>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</si>
  <si>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</si>
  <si>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</si>
  <si>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</si>
  <si>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</si>
  <si>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</si>
  <si>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</si>
  <si>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</si>
  <si>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</si>
  <si>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</si>
  <si>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</si>
  <si>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</si>
  <si>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</si>
  <si>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</si>
  <si>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</si>
  <si>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</si>
  <si>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</si>
  <si>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</si>
  <si>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</si>
  <si>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</si>
  <si>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</si>
  <si>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</si>
  <si>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</si>
  <si>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</si>
  <si>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</si>
  <si>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</si>
  <si>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</si>
  <si>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</si>
  <si>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</si>
  <si>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</si>
  <si>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</si>
  <si>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</si>
  <si>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</si>
  <si>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</si>
  <si>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</si>
  <si>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</si>
  <si>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</si>
  <si>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</si>
  <si>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</si>
  <si>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</si>
  <si>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</si>
  <si>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</si>
  <si>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</si>
  <si>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</si>
  <si>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</si>
  <si>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</si>
  <si>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</si>
  <si>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</si>
  <si>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</si>
  <si>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</si>
  <si>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</si>
  <si>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</si>
  <si>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</si>
  <si>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</si>
  <si>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</si>
  <si>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</si>
  <si>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</si>
  <si>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</si>
  <si>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</si>
  <si>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</si>
  <si>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</si>
  <si>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</si>
  <si>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</si>
  <si>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</si>
  <si>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</si>
  <si>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</si>
  <si>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</si>
  <si>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</si>
  <si>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</si>
  <si>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</si>
  <si>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</si>
  <si>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</si>
  <si>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</si>
  <si>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</si>
  <si>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</si>
  <si>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</si>
  <si>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</si>
  <si>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</si>
  <si>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</si>
  <si>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</si>
  <si>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</si>
  <si>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</si>
  <si>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</si>
  <si>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</si>
  <si>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</si>
  <si>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</si>
  <si>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</si>
  <si>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</si>
  <si>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</si>
  <si>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</si>
  <si>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</si>
  <si>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</si>
  <si>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</si>
  <si>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</si>
  <si>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</si>
  <si>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</si>
  <si>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</si>
  <si>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</si>
  <si>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</si>
  <si>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</si>
  <si>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</si>
  <si>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</si>
  <si>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</si>
  <si>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</si>
  <si>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</si>
  <si>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</si>
  <si>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</si>
  <si>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</si>
  <si>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</si>
  <si>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</si>
  <si>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</si>
  <si>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</si>
  <si>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</si>
  <si>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</si>
  <si>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</si>
  <si>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</si>
  <si>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</si>
  <si>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</si>
  <si>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</si>
  <si>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</si>
  <si>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</si>
  <si>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</si>
  <si>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</si>
  <si>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</si>
  <si>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</si>
  <si>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</si>
  <si>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</si>
  <si>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</si>
  <si>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</si>
  <si>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</si>
  <si>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</si>
  <si>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</si>
  <si>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</si>
  <si>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</si>
  <si>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</si>
  <si>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</si>
  <si>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</si>
  <si>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</si>
  <si>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</si>
  <si>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</si>
  <si>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</si>
  <si>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</si>
  <si>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</si>
  <si>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</si>
  <si>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</si>
  <si>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</si>
  <si>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</si>
  <si>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</si>
  <si>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</si>
  <si>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</si>
  <si>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</si>
  <si>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</si>
  <si>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</si>
  <si>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</si>
  <si>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</si>
  <si>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</si>
  <si>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</si>
  <si>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</si>
  <si>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</si>
  <si>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</si>
  <si>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</si>
  <si>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</si>
  <si>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</si>
  <si>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</si>
  <si>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</si>
  <si>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</si>
  <si>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</si>
  <si>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</si>
  <si>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</si>
  <si>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</si>
  <si>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</si>
  <si>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</si>
  <si>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</si>
  <si>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</si>
  <si>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</si>
  <si>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</si>
  <si>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</si>
  <si>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</si>
  <si>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</si>
  <si>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</si>
  <si>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</si>
  <si>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</si>
  <si>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</si>
  <si>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</si>
  <si>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</si>
  <si>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</si>
  <si>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</si>
  <si>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</si>
  <si>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</si>
  <si>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</si>
  <si>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</si>
  <si>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</si>
  <si>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</si>
  <si>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</si>
  <si>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</si>
  <si>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</si>
  <si>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</si>
  <si>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</si>
  <si>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</si>
  <si>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</si>
  <si>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</si>
  <si>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</si>
  <si>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</si>
  <si>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</si>
  <si>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</si>
  <si>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</si>
  <si>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</si>
  <si>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</si>
  <si>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</si>
  <si>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</si>
  <si>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</si>
  <si>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</si>
  <si>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</si>
  <si>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</si>
  <si>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</si>
  <si>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</si>
  <si>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</si>
  <si>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</si>
  <si>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</si>
  <si>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</si>
  <si>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</si>
  <si>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</si>
  <si>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</si>
  <si>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</si>
  <si>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</si>
  <si>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</si>
  <si>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</si>
  <si>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</si>
  <si>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</si>
  <si>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</si>
  <si>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</si>
  <si>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</si>
  <si>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</si>
  <si>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</si>
  <si>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</si>
  <si>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</si>
  <si>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</si>
  <si>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</si>
  <si>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</si>
  <si>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</si>
  <si>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</si>
  <si>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</si>
  <si>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</si>
  <si>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</si>
  <si>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</si>
  <si>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</si>
  <si>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</si>
  <si>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</si>
  <si>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</si>
  <si>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</si>
  <si>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</si>
  <si>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</si>
  <si>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</si>
  <si>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</si>
  <si>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</si>
  <si>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</si>
  <si>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</si>
  <si>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</si>
  <si>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</si>
  <si>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</si>
  <si>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</si>
  <si>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</si>
  <si>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</si>
  <si>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</si>
  <si>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</si>
  <si>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</si>
  <si>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</si>
  <si>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</si>
  <si>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</si>
  <si>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</si>
  <si>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</si>
  <si>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</si>
  <si>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</si>
  <si>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</si>
  <si>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</si>
  <si>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</si>
  <si>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</si>
  <si>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</si>
  <si>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</si>
  <si>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</si>
  <si>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</si>
  <si>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</si>
  <si>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</si>
  <si>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</si>
  <si>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</si>
  <si>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</si>
  <si>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</si>
  <si>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</si>
  <si>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</si>
  <si>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</si>
  <si>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</si>
  <si>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</si>
  <si>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</si>
  <si>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</si>
  <si>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</si>
  <si>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</si>
  <si>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</si>
  <si>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</si>
  <si>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</si>
  <si>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</si>
  <si>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</si>
  <si>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</si>
  <si>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</si>
  <si>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</si>
  <si>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</si>
  <si>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</si>
  <si>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</si>
  <si>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</si>
  <si>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</si>
  <si>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</si>
  <si>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</si>
  <si>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</si>
  <si>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</si>
  <si>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</si>
  <si>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</si>
  <si>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</si>
  <si>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</si>
  <si>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</si>
  <si>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</si>
  <si>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</si>
  <si>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</si>
  <si>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</si>
  <si>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</si>
  <si>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</si>
  <si>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</si>
  <si>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</si>
  <si>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</si>
  <si>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</si>
  <si>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</si>
  <si>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</si>
  <si>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</si>
  <si>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</si>
  <si>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</si>
  <si>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</si>
  <si>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</si>
  <si>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</si>
  <si>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</si>
  <si>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</si>
  <si>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</si>
  <si>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</si>
  <si>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</si>
  <si>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</si>
  <si>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</si>
  <si>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</si>
  <si>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</si>
  <si>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</si>
  <si>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</si>
  <si>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</si>
  <si>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</si>
  <si>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</si>
  <si>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</si>
  <si>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</si>
  <si>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</si>
  <si>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</si>
  <si>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</si>
  <si>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</si>
  <si>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</si>
  <si>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</si>
  <si>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</si>
  <si>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</si>
  <si>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</si>
  <si>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</si>
  <si>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</si>
  <si>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</si>
  <si>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</si>
  <si>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</si>
  <si>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</si>
  <si>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</si>
  <si>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</si>
  <si>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</si>
  <si>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</si>
  <si>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</si>
  <si>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</si>
  <si>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</si>
  <si>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</si>
  <si>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</si>
  <si>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</si>
  <si>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</si>
  <si>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</si>
  <si>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</si>
  <si>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</si>
  <si>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</si>
  <si>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</si>
  <si>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</si>
  <si>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</si>
  <si>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</si>
  <si>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</si>
  <si>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</si>
  <si>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</si>
  <si>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</si>
  <si>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</si>
  <si>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</si>
  <si>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</si>
  <si>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</si>
  <si>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</si>
  <si>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</si>
  <si>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</si>
  <si>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</si>
  <si>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</si>
  <si>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</si>
  <si>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</si>
  <si>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</si>
  <si>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</si>
  <si>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</si>
  <si>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</si>
  <si>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</si>
  <si>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</si>
  <si>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</si>
  <si>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</si>
  <si>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</si>
  <si>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</si>
  <si>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</si>
  <si>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</si>
  <si>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</si>
  <si>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</si>
  <si>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</si>
  <si>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</si>
  <si>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</si>
  <si>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</si>
  <si>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</si>
  <si>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</si>
  <si>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</si>
  <si>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</si>
  <si>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</si>
  <si>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</si>
  <si>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</si>
  <si>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</si>
  <si>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</si>
  <si>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</si>
  <si>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</si>
  <si>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</si>
  <si>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</si>
  <si>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</si>
  <si>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</si>
  <si>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</si>
  <si>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</si>
  <si>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</si>
  <si>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</si>
  <si>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</si>
  <si>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</si>
  <si>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</si>
  <si>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</si>
  <si>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</si>
  <si>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</si>
  <si>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</si>
  <si>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</si>
  <si>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</si>
  <si>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</si>
  <si>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</si>
  <si>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</si>
  <si>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</si>
  <si>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</si>
  <si>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</si>
  <si>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</si>
  <si>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</si>
  <si>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</si>
  <si>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</si>
  <si>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</si>
  <si>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</si>
  <si>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</si>
  <si>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</si>
  <si>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</si>
  <si>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</si>
  <si>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</si>
  <si>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</si>
  <si>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</si>
  <si>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</si>
  <si>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</si>
  <si>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</si>
  <si>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</si>
  <si>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</si>
  <si>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</si>
  <si>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</si>
  <si>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</si>
  <si>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</si>
  <si>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</si>
  <si>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</si>
  <si>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</si>
  <si>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</si>
  <si>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</si>
  <si>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</si>
  <si>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</si>
  <si>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</si>
  <si>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</si>
  <si>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</si>
  <si>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</si>
  <si>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</si>
  <si>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</si>
  <si>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</si>
  <si>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</si>
  <si>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</si>
  <si>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</si>
  <si>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</si>
  <si>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</si>
  <si>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</si>
  <si>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</si>
  <si>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</si>
  <si>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</si>
  <si>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</si>
  <si>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</si>
  <si>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</si>
  <si>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</si>
  <si>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</si>
  <si>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</si>
  <si>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</si>
  <si>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</si>
  <si>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</si>
  <si>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</si>
  <si>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</si>
  <si>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</si>
  <si>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</si>
  <si>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</si>
  <si>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</si>
  <si>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</si>
  <si>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</si>
  <si>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</si>
  <si>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</si>
  <si>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</si>
  <si>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</si>
  <si>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</si>
  <si>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</si>
  <si>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</si>
  <si>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</si>
  <si>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</si>
  <si>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</si>
  <si>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</si>
  <si>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</si>
  <si>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</si>
  <si>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</si>
  <si>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</si>
  <si>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</si>
  <si>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</si>
  <si>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</si>
  <si>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</si>
  <si>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</si>
  <si>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</si>
  <si>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</si>
  <si>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</si>
  <si>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</si>
  <si>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</si>
  <si>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</si>
  <si>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</si>
  <si>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</si>
  <si>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</si>
  <si>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</si>
  <si>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</si>
  <si>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</si>
  <si>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</si>
  <si>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</si>
  <si>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</si>
  <si>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</si>
  <si>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</si>
  <si>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</si>
  <si>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</si>
  <si>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</si>
  <si>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</si>
  <si>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</si>
  <si>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</si>
  <si>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</si>
  <si>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</si>
  <si>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</si>
  <si>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</si>
  <si>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</si>
  <si>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</si>
  <si>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</si>
  <si>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</si>
  <si>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</si>
  <si>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</si>
  <si>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</si>
  <si>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</si>
  <si>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</si>
  <si>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</si>
  <si>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</si>
  <si>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</si>
  <si>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</si>
  <si>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</si>
  <si>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</si>
  <si>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</si>
  <si>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</si>
  <si>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</si>
  <si>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</si>
  <si>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</si>
  <si>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</si>
  <si>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</si>
  <si>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</si>
  <si>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</si>
  <si>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</si>
  <si>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</si>
  <si>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</si>
  <si>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</si>
  <si>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</si>
  <si>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</si>
  <si>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</si>
  <si>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</si>
  <si>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</si>
  <si>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</si>
  <si>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</si>
  <si>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</si>
  <si>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</si>
  <si>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</si>
  <si>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</si>
  <si>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</si>
  <si>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</si>
  <si>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</si>
  <si>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</si>
  <si>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</si>
  <si>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</si>
  <si>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</si>
  <si>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</si>
  <si>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</si>
  <si>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</si>
  <si>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</si>
  <si>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</si>
  <si>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</si>
  <si>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</si>
  <si>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</si>
  <si>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</si>
  <si>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</si>
  <si>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</si>
  <si>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</si>
  <si>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</si>
  <si>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</si>
  <si>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</si>
  <si>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</si>
  <si>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</si>
  <si>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</si>
  <si>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</si>
  <si>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</si>
  <si>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</si>
  <si>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</si>
  <si>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</si>
  <si>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</si>
  <si>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</si>
  <si>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</si>
  <si>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</si>
  <si>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</si>
  <si>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</si>
  <si>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</si>
  <si>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</si>
  <si>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</si>
  <si>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</si>
  <si>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</si>
  <si>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</si>
  <si>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</si>
  <si>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</si>
  <si>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</si>
  <si>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</si>
  <si>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</si>
  <si>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</si>
  <si>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</si>
  <si>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</si>
  <si>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</si>
  <si>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</si>
  <si>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</si>
  <si>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</si>
  <si>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</si>
  <si>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</si>
  <si>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</si>
  <si>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</si>
  <si>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</si>
  <si>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</si>
  <si>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</si>
  <si>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</si>
  <si>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</si>
  <si>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</si>
  <si>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</si>
  <si>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</si>
  <si>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</si>
  <si>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</si>
  <si>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</si>
  <si>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</si>
  <si>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</si>
  <si>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</si>
  <si>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</si>
  <si>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</si>
  <si>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</si>
  <si>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</si>
  <si>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</si>
  <si>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</si>
  <si>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</si>
  <si>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</si>
  <si>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</si>
  <si>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</si>
  <si>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</si>
  <si>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</si>
  <si>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</si>
  <si>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</si>
  <si>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</si>
  <si>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</si>
  <si>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</si>
  <si>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</si>
  <si>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</si>
  <si>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</si>
  <si>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</si>
  <si>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</si>
  <si>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</si>
  <si>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</si>
  <si>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</si>
  <si>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</si>
  <si>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</si>
  <si>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</si>
  <si>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</si>
  <si>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</si>
  <si>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</si>
  <si>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</si>
  <si>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</si>
  <si>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</si>
  <si>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</si>
  <si>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</si>
  <si>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</si>
  <si>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</si>
  <si>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</si>
  <si>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</si>
  <si>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</si>
  <si>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</si>
  <si>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</si>
  <si>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</si>
  <si>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</si>
  <si>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</si>
  <si>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</si>
  <si>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</si>
  <si>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</si>
  <si>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</si>
  <si>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</si>
  <si>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</si>
  <si>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</si>
  <si>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</si>
  <si>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</si>
  <si>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</si>
  <si>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</si>
  <si>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</si>
  <si>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</si>
  <si>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</si>
  <si>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</si>
  <si>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</si>
  <si>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</si>
  <si>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</si>
  <si>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</si>
  <si>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</si>
  <si>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</si>
  <si>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</si>
  <si>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</si>
  <si>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</si>
  <si>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</si>
  <si>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</si>
  <si>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</si>
  <si>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</si>
  <si>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</si>
  <si>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</si>
  <si>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</si>
  <si>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</si>
  <si>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</si>
  <si>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</si>
  <si>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</si>
  <si>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</si>
  <si>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</si>
  <si>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</si>
  <si>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</si>
  <si>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</si>
  <si>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</si>
  <si>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</si>
  <si>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</si>
  <si>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</si>
  <si>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</si>
  <si>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</si>
  <si>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</si>
  <si>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</si>
  <si>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</si>
  <si>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</si>
  <si>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</si>
  <si>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</si>
  <si>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</si>
  <si>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</si>
  <si>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</si>
  <si>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</si>
  <si>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</si>
  <si>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</si>
  <si>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</si>
  <si>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</si>
  <si>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</si>
  <si>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</si>
  <si>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</si>
  <si>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</si>
  <si>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</si>
  <si>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</si>
  <si>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</si>
  <si>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</si>
  <si>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</si>
  <si>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</si>
  <si>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</si>
  <si>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</si>
  <si>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</si>
  <si>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</si>
  <si>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</si>
  <si>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</si>
  <si>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</si>
  <si>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</si>
  <si>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</si>
  <si>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</si>
  <si>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</si>
  <si>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</si>
  <si>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</si>
  <si>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</si>
  <si>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</si>
  <si>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</si>
  <si>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</si>
  <si>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</si>
  <si>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</si>
  <si>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</si>
  <si>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</si>
  <si>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</si>
  <si>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</si>
  <si>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</si>
  <si>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</si>
  <si>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</si>
  <si>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</si>
  <si>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</si>
  <si>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</si>
  <si>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</si>
  <si>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</si>
  <si>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</si>
  <si>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</si>
  <si>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</si>
  <si>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</si>
  <si>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</si>
  <si>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</si>
  <si>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</si>
  <si>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</si>
  <si>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</si>
  <si>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</si>
  <si>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</si>
  <si>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</si>
  <si>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</si>
  <si>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</si>
  <si>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</si>
  <si>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</si>
  <si>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</si>
  <si>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</si>
  <si>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</si>
  <si>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</si>
  <si>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</si>
  <si>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</si>
  <si>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</si>
  <si>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</si>
  <si>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</si>
  <si>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</si>
  <si>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</si>
  <si>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</si>
  <si>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</si>
  <si>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</si>
  <si>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</si>
  <si>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</si>
  <si>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</si>
  <si>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</si>
  <si>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</si>
  <si>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</si>
  <si>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</si>
  <si>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</si>
  <si>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</si>
  <si>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</si>
  <si>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</si>
  <si>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</si>
  <si>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</si>
  <si>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</si>
  <si>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</si>
  <si>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</si>
  <si>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</si>
  <si>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</si>
  <si>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</si>
  <si>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</si>
  <si>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</si>
  <si>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</si>
  <si>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</si>
  <si>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</si>
  <si>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</si>
  <si>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</si>
  <si>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</si>
  <si>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</si>
  <si>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</si>
  <si>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</si>
  <si>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</si>
  <si>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</si>
  <si>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</si>
  <si>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</si>
  <si>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</si>
  <si>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</si>
  <si>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</si>
  <si>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</si>
  <si>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</si>
  <si>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</si>
  <si>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</si>
  <si>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</si>
  <si>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</si>
  <si>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</si>
  <si>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</si>
  <si>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</si>
  <si>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</si>
  <si>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</si>
  <si>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</si>
  <si>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</si>
  <si>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</si>
  <si>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</si>
  <si>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</si>
  <si>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</si>
  <si>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</si>
  <si>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</si>
  <si>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</si>
  <si>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</si>
  <si>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</si>
  <si>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</si>
  <si>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</si>
  <si>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</si>
  <si>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</si>
  <si>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</si>
  <si>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</si>
  <si>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</si>
  <si>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</si>
  <si>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</si>
  <si>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</si>
  <si>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</si>
  <si>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</si>
  <si>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</si>
  <si>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</si>
  <si>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</si>
  <si>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</si>
  <si>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</si>
  <si>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</si>
  <si>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</si>
  <si>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</si>
  <si>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</si>
  <si>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</si>
  <si>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</si>
  <si>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</si>
  <si>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</si>
  <si>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</si>
  <si>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</si>
  <si>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</si>
  <si>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</si>
  <si>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</si>
  <si>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</si>
  <si>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</si>
  <si>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</si>
  <si>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</si>
  <si>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</si>
  <si>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</si>
  <si>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</si>
  <si>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</si>
  <si>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</si>
  <si>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</si>
  <si>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</si>
  <si>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</si>
  <si>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</si>
  <si>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</si>
  <si>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</si>
  <si>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</si>
  <si>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</si>
  <si>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</si>
  <si>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</si>
  <si>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</si>
  <si>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</si>
  <si>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</si>
  <si>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</si>
  <si>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</si>
  <si>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</si>
  <si>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</si>
  <si>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</si>
  <si>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</si>
  <si>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</si>
  <si>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</si>
  <si>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</si>
  <si>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</si>
  <si>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</si>
  <si>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</si>
  <si>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</si>
  <si>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</si>
  <si>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</si>
  <si>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</si>
  <si>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</si>
  <si>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</si>
  <si>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</si>
  <si>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</si>
  <si>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</si>
  <si>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</si>
  <si>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</si>
  <si>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</si>
  <si>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</si>
  <si>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</si>
  <si>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</si>
  <si>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</si>
  <si>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</si>
  <si>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</si>
  <si>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</si>
  <si>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</si>
  <si>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</si>
  <si>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</si>
  <si>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</si>
  <si>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</si>
  <si>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</si>
  <si>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</si>
  <si>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</si>
  <si>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</si>
  <si>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</si>
  <si>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</si>
  <si>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</si>
  <si>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</si>
  <si>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</si>
  <si>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</si>
  <si>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</si>
  <si>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</si>
  <si>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</si>
  <si>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</si>
  <si>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</si>
  <si>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</si>
  <si>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</si>
  <si>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</si>
  <si>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</si>
  <si>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</si>
  <si>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</si>
  <si>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</si>
  <si>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</si>
  <si>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</si>
  <si>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</si>
  <si>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</si>
  <si>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</si>
  <si>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</si>
  <si>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</si>
  <si>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</si>
  <si>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</si>
  <si>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</si>
  <si>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</si>
  <si>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</si>
  <si>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</si>
  <si>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</si>
  <si>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</si>
  <si>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</si>
  <si>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</si>
  <si>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</si>
  <si>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</si>
  <si>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</si>
  <si>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</si>
  <si>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</si>
  <si>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</si>
  <si>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</si>
  <si>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</si>
  <si>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</si>
  <si>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</si>
  <si>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</si>
  <si>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</si>
  <si>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</si>
  <si>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</si>
  <si>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</si>
  <si>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</si>
  <si>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</si>
  <si>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</si>
  <si>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</si>
  <si>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</si>
  <si>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</si>
  <si>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</si>
  <si>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</si>
  <si>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</si>
  <si>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</si>
  <si>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</si>
  <si>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</si>
  <si>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</si>
  <si>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</si>
  <si>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</si>
  <si>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</si>
  <si>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</si>
  <si>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</si>
  <si>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</si>
  <si>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</si>
  <si>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</si>
  <si>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</si>
  <si>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</si>
  <si>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</si>
  <si>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</si>
  <si>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</si>
  <si>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</si>
  <si>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</si>
  <si>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</si>
  <si>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</si>
  <si>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</si>
  <si>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</si>
  <si>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</si>
  <si>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</si>
  <si>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</si>
  <si>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</si>
  <si>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</si>
  <si>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</si>
  <si>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</si>
  <si>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</si>
  <si>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</si>
  <si>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</si>
  <si>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</si>
  <si>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</si>
  <si>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</si>
  <si>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</si>
  <si>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</si>
  <si>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</si>
  <si>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</si>
  <si>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</si>
  <si>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</si>
  <si>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</si>
  <si>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</si>
  <si>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</si>
  <si>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</si>
  <si>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</si>
  <si>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</si>
  <si>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</si>
  <si>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</si>
  <si>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</si>
  <si>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</si>
  <si>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</si>
  <si>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</si>
  <si>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</si>
  <si>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</si>
  <si>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</si>
  <si>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</si>
  <si>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</si>
  <si>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</si>
  <si>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</si>
  <si>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</si>
  <si>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</si>
  <si>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</si>
  <si>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</si>
  <si>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</si>
  <si>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</si>
  <si>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</si>
  <si>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</si>
  <si>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</si>
  <si>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</si>
  <si>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</si>
  <si>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</si>
  <si>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</si>
  <si>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</si>
  <si>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</si>
  <si>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</si>
  <si>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</si>
  <si>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</si>
  <si>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</si>
  <si>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</si>
  <si>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</si>
  <si>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</si>
  <si>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</si>
  <si>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</si>
  <si>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</si>
  <si>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</si>
  <si>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</si>
  <si>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</si>
  <si>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</si>
  <si>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</si>
  <si>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</si>
  <si>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</si>
  <si>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</si>
  <si>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</si>
  <si>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</si>
  <si>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</si>
  <si>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</si>
  <si>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</si>
  <si>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</si>
  <si>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</si>
  <si>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</si>
  <si>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</si>
  <si>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</si>
  <si>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</si>
  <si>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</si>
  <si>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</si>
  <si>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</si>
  <si>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</si>
  <si>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</si>
  <si>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</si>
  <si>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</si>
  <si>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</si>
  <si>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</si>
  <si>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</si>
  <si>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</si>
  <si>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</si>
  <si>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</si>
  <si>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</si>
  <si>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</si>
  <si>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</si>
  <si>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</si>
  <si>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</si>
  <si>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</si>
  <si>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</si>
  <si>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</si>
  <si>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</si>
  <si>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</si>
  <si>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</si>
  <si>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</si>
  <si>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</si>
  <si>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</si>
  <si>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</si>
  <si>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</si>
  <si>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</si>
  <si>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</si>
  <si>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</si>
  <si>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</si>
  <si>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</si>
  <si>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</si>
  <si>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</si>
  <si>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</si>
  <si>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</si>
  <si>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</si>
  <si>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</si>
  <si>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</si>
  <si>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</si>
  <si>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</si>
  <si>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</si>
  <si>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</si>
  <si>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</si>
  <si>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</si>
  <si>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</si>
  <si>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</si>
  <si>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</si>
  <si>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</si>
  <si>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</si>
  <si>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</si>
  <si>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</si>
  <si>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</si>
  <si>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</si>
  <si>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</si>
  <si>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</si>
  <si>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</si>
  <si>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</si>
  <si>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</si>
  <si>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</si>
  <si>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</si>
  <si>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</si>
  <si>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</si>
  <si>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</si>
  <si>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</si>
  <si>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</si>
  <si>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</si>
  <si>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</si>
  <si>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</si>
  <si>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</si>
  <si>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</si>
  <si>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</si>
  <si>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</si>
  <si>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</si>
  <si>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</si>
  <si>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</si>
  <si>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</si>
  <si>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</si>
  <si>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</si>
  <si>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</si>
  <si>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</si>
  <si>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</si>
  <si>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</si>
  <si>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</si>
  <si>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</si>
  <si>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</si>
  <si>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</si>
  <si>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</si>
  <si>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</si>
  <si>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</si>
  <si>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</si>
  <si>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</si>
  <si>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</si>
  <si>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</si>
  <si>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</si>
  <si>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</si>
  <si>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</si>
  <si>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</si>
  <si>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</si>
  <si>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</si>
  <si>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</si>
  <si>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</si>
  <si>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</si>
  <si>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</si>
  <si>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</si>
  <si>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</si>
  <si>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</si>
  <si>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</si>
  <si>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</si>
  <si>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</si>
  <si>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</si>
  <si>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</si>
  <si>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</si>
  <si>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</si>
  <si>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</si>
  <si>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</si>
  <si>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</si>
  <si>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</si>
  <si>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</si>
  <si>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</si>
  <si>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</si>
  <si>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</si>
  <si>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</si>
  <si>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</si>
  <si>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</si>
  <si>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</si>
  <si>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</si>
  <si>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</si>
  <si>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</si>
  <si>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</si>
  <si>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</si>
  <si>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</si>
  <si>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</si>
  <si>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</si>
  <si>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</si>
  <si>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</si>
  <si>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</si>
  <si>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</si>
  <si>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</si>
  <si>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</si>
  <si>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</si>
  <si>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</si>
  <si>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</si>
  <si>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</si>
  <si>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</si>
  <si>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</si>
  <si>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</si>
  <si>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</si>
  <si>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</si>
  <si>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</si>
  <si>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</si>
  <si>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</si>
  <si>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</si>
  <si>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</si>
  <si>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</si>
  <si>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</si>
  <si>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</si>
  <si>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</si>
  <si>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</si>
  <si>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</si>
  <si>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</si>
  <si>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</si>
  <si>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</si>
  <si>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</si>
  <si>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</si>
  <si>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</si>
  <si>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</si>
  <si>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</si>
  <si>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</si>
  <si>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</si>
  <si>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</si>
  <si>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</si>
  <si>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</si>
  <si>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</si>
  <si>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</si>
  <si>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</si>
  <si>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</si>
  <si>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</si>
  <si>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</si>
  <si>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</si>
  <si>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</si>
  <si>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</si>
  <si>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</si>
  <si>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</si>
  <si>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</si>
  <si>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</si>
  <si>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</si>
  <si>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</si>
  <si>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</si>
  <si>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</si>
  <si>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</si>
  <si>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</si>
  <si>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</si>
  <si>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</si>
  <si>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</si>
  <si>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</si>
  <si>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</si>
  <si>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</si>
  <si>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</si>
  <si>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</si>
  <si>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</si>
  <si>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</si>
  <si>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</si>
  <si>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</si>
  <si>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</si>
  <si>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</si>
  <si>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</si>
  <si>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</si>
  <si>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</si>
  <si>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</si>
  <si>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</si>
  <si>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</si>
  <si>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</si>
  <si>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</si>
  <si>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</si>
  <si>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</si>
  <si>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</si>
  <si>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</si>
  <si>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</si>
  <si>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</si>
  <si>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</si>
  <si>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</si>
  <si>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</si>
  <si>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</si>
  <si>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</si>
  <si>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</si>
  <si>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</si>
  <si>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</si>
  <si>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</si>
  <si>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</si>
  <si>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</si>
  <si>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</si>
  <si>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</si>
  <si>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</si>
  <si>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</si>
  <si>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</si>
  <si>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</si>
  <si>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</si>
  <si>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</si>
  <si>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</si>
  <si>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</si>
  <si>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</si>
  <si>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</si>
  <si>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</si>
  <si>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</si>
  <si>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</si>
  <si>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</si>
  <si>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</si>
  <si>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</si>
  <si>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</si>
  <si>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</si>
  <si>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</si>
  <si>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</si>
  <si>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</si>
  <si>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</si>
  <si>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</si>
  <si>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</si>
  <si>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</si>
  <si>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</si>
  <si>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</si>
  <si>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</si>
  <si>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</si>
  <si>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</si>
  <si>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</si>
  <si>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</si>
  <si>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</si>
  <si>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</si>
  <si>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</si>
  <si>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</si>
  <si>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</si>
  <si>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</si>
  <si>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</si>
  <si>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</si>
  <si>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</si>
  <si>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</si>
  <si>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</si>
  <si>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</si>
  <si>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</si>
  <si>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</si>
  <si>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</si>
  <si>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</si>
  <si>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</si>
  <si>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</si>
  <si>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</si>
  <si>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</si>
  <si>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</si>
  <si>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</si>
  <si>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</si>
  <si>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</si>
  <si>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</si>
  <si>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</si>
  <si>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</si>
  <si>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</si>
  <si>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</si>
  <si>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</si>
  <si>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</si>
  <si>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</si>
  <si>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</si>
  <si>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</si>
  <si>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</si>
  <si>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</si>
  <si>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</si>
  <si>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</si>
  <si>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</si>
  <si>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</si>
  <si>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</si>
  <si>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</si>
  <si>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</si>
  <si>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</si>
  <si>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</si>
  <si>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</si>
  <si>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</si>
  <si>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</si>
  <si>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</si>
  <si>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</si>
  <si>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</si>
  <si>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</si>
  <si>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</si>
  <si>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</si>
  <si>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</si>
  <si>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</si>
  <si>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</si>
  <si>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</si>
  <si>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</si>
  <si>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</si>
  <si>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</si>
  <si>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</si>
  <si>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</si>
  <si>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</si>
  <si>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</si>
  <si>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</si>
  <si>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</si>
  <si>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</si>
  <si>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</si>
  <si>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</si>
  <si>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</si>
  <si>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</si>
  <si>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</si>
  <si>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</si>
  <si>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</si>
  <si>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</si>
  <si>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</si>
  <si>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</si>
  <si>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</si>
  <si>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</si>
  <si>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</si>
  <si>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</si>
  <si>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</si>
  <si>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</si>
  <si>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</si>
  <si>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</si>
  <si>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</si>
  <si>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</si>
  <si>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</si>
  <si>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</si>
  <si>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</si>
  <si>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</si>
  <si>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</si>
  <si>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</si>
  <si>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</si>
  <si>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</si>
  <si>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</si>
  <si>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</si>
  <si>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</si>
  <si>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</si>
  <si>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</si>
  <si>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</si>
  <si>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</si>
  <si>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</si>
  <si>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</si>
  <si>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</si>
  <si>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</si>
  <si>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</si>
  <si>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</si>
  <si>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</si>
  <si>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</si>
  <si>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</si>
  <si>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</si>
  <si>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</si>
  <si>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</si>
  <si>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</si>
  <si>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</si>
  <si>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</si>
  <si>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</si>
  <si>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</si>
  <si>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</si>
  <si>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</si>
  <si>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</si>
  <si>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</si>
  <si>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</si>
  <si>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</si>
  <si>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</si>
  <si>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</si>
  <si>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</si>
  <si>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</si>
  <si>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</si>
  <si>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</si>
  <si>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</si>
  <si>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</si>
  <si>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</si>
  <si>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</si>
  <si>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</si>
  <si>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</si>
  <si>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</si>
  <si>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</si>
  <si>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</si>
  <si>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</si>
  <si>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</si>
  <si>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</si>
  <si>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</si>
  <si>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</si>
  <si>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</si>
  <si>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</si>
  <si>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</si>
  <si>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</si>
  <si>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</si>
  <si>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</si>
  <si>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</si>
  <si>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</si>
  <si>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</si>
  <si>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</si>
  <si>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</si>
  <si>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</si>
  <si>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</si>
  <si>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</si>
  <si>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</si>
  <si>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</si>
  <si>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</si>
  <si>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</si>
  <si>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</si>
  <si>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</si>
  <si>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</si>
  <si>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</si>
  <si>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</si>
  <si>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</si>
  <si>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</si>
  <si>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</si>
  <si>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</si>
  <si>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</si>
  <si>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</si>
  <si>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</si>
  <si>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</si>
  <si>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</si>
  <si>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</si>
  <si>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</si>
  <si>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</si>
  <si>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</si>
  <si>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</si>
  <si>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</si>
  <si>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</si>
  <si>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</si>
  <si>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</si>
  <si>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</si>
  <si>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</si>
  <si>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</si>
  <si>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</si>
  <si>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</si>
  <si>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</si>
  <si>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</si>
  <si>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</si>
  <si>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</si>
  <si>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</si>
  <si>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</si>
  <si>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</si>
  <si>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</si>
  <si>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</si>
  <si>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</si>
  <si>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</si>
  <si>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</si>
  <si>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</si>
  <si>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</si>
  <si>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</si>
  <si>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</si>
  <si>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</si>
  <si>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</si>
  <si>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</si>
  <si>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</si>
  <si>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</si>
  <si>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</si>
  <si>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</si>
  <si>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</si>
  <si>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</si>
  <si>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</si>
  <si>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</si>
  <si>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</si>
  <si>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</si>
  <si>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</si>
  <si>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</si>
  <si>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</si>
  <si>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</si>
  <si>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</si>
  <si>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</si>
  <si>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</si>
  <si>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</si>
  <si>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</si>
  <si>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</si>
  <si>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</si>
  <si>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</si>
  <si>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</si>
  <si>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</si>
  <si>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</si>
  <si>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</si>
  <si>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</si>
  <si>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</si>
  <si>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</si>
  <si>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</si>
  <si>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</si>
  <si>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</si>
  <si>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</si>
  <si>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</si>
  <si>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</si>
  <si>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</si>
  <si>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</si>
  <si>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</si>
  <si>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</si>
  <si>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</si>
  <si>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</si>
  <si>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</si>
  <si>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</si>
  <si>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</si>
  <si>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</si>
  <si>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</si>
  <si>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</si>
  <si>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</si>
  <si>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</si>
  <si>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</si>
  <si>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</si>
  <si>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</si>
  <si>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</si>
  <si>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</si>
  <si>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</si>
  <si>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</si>
  <si>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</si>
  <si>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</si>
  <si>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</si>
  <si>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</si>
  <si>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</si>
  <si>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</si>
  <si>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</si>
  <si>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</si>
  <si>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</si>
  <si>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</si>
  <si>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</si>
  <si>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</si>
  <si>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</si>
  <si>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</si>
  <si>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</si>
  <si>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</si>
  <si>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</si>
  <si>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</si>
  <si>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</si>
  <si>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</si>
  <si>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</si>
  <si>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</si>
  <si>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</si>
  <si>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</si>
  <si>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</si>
  <si>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</si>
  <si>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</si>
  <si>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</si>
  <si>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</si>
  <si>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</si>
  <si>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</si>
  <si>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</si>
  <si>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</si>
  <si>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</si>
  <si>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</si>
  <si>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</si>
  <si>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</si>
  <si>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</si>
  <si>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</si>
  <si>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</si>
  <si>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</si>
  <si>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</si>
  <si>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</si>
  <si>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</si>
  <si>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</si>
  <si>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</si>
  <si>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</si>
  <si>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</si>
  <si>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</si>
  <si>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</si>
  <si>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</si>
  <si>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</si>
  <si>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</si>
  <si>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</si>
  <si>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</si>
  <si>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</si>
  <si>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</si>
  <si>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</si>
  <si>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</si>
  <si>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</si>
  <si>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</si>
  <si>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</si>
  <si>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</si>
  <si>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</si>
  <si>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</si>
  <si>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</si>
  <si>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</si>
  <si>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</si>
  <si>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</si>
  <si>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</si>
  <si>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</si>
  <si>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</si>
  <si>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</si>
  <si>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</si>
  <si>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</si>
  <si>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</si>
  <si>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</si>
  <si>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</si>
  <si>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</si>
  <si>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</si>
  <si>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</si>
  <si>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</si>
  <si>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</si>
  <si>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</si>
  <si>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</si>
  <si>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</si>
  <si>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</si>
  <si>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</si>
  <si>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</si>
  <si>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</si>
  <si>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</si>
  <si>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</si>
  <si>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</si>
  <si>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</si>
  <si>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</si>
  <si>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</si>
  <si>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</si>
  <si>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</si>
  <si>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</si>
  <si>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</si>
  <si>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</si>
  <si>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</si>
  <si>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</si>
  <si>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</si>
  <si>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</si>
  <si>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</si>
  <si>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</si>
  <si>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</si>
  <si>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</si>
  <si>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</si>
  <si>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</si>
  <si>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</si>
  <si>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</si>
  <si>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</si>
  <si>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</si>
  <si>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</si>
  <si>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</si>
  <si>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</si>
  <si>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</si>
  <si>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</si>
  <si>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</si>
  <si>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</si>
  <si>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</si>
  <si>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</si>
  <si>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</si>
  <si>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</si>
  <si>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</si>
  <si>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</si>
  <si>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</si>
  <si>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</si>
  <si>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</si>
  <si>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</si>
  <si>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</si>
  <si>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</si>
  <si>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</si>
  <si>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</si>
  <si>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</si>
  <si>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</si>
  <si>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</si>
  <si>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</si>
  <si>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</si>
  <si>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</si>
  <si>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</si>
  <si>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</si>
  <si>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</si>
  <si>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</si>
  <si>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</si>
  <si>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</si>
  <si>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</si>
  <si>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</si>
  <si>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</si>
  <si>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</si>
  <si>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</si>
  <si>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</si>
  <si>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</si>
  <si>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</si>
  <si>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</si>
  <si>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</si>
  <si>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</si>
  <si>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</si>
  <si>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</si>
  <si>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</si>
  <si>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</si>
  <si>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</si>
  <si>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</si>
  <si>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</si>
  <si>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</si>
  <si>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</si>
  <si>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</si>
  <si>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</si>
  <si>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</si>
  <si>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</si>
  <si>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</si>
  <si>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</si>
  <si>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</si>
  <si>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</si>
  <si>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</si>
  <si>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</si>
  <si>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</si>
  <si>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</si>
  <si>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</si>
  <si>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</si>
  <si>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</si>
  <si>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</si>
  <si>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</si>
  <si>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</si>
  <si>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</si>
  <si>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</si>
  <si>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</si>
  <si>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</si>
  <si>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</si>
  <si>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</si>
  <si>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</si>
  <si>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</si>
  <si>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</si>
  <si>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</si>
  <si>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</si>
  <si>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</si>
  <si>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</si>
  <si>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</si>
  <si>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</si>
  <si>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</si>
  <si>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</si>
  <si>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</si>
  <si>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</si>
  <si>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</si>
  <si>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</si>
  <si>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</si>
  <si>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</si>
  <si>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</si>
  <si>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</si>
  <si>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</si>
  <si>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</si>
  <si>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</si>
  <si>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</si>
  <si>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</si>
  <si>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</si>
  <si>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</si>
  <si>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</si>
  <si>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</si>
  <si>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</si>
  <si>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</si>
  <si>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</si>
  <si>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</si>
  <si>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</si>
  <si>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</si>
  <si>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</si>
  <si>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</si>
  <si>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</si>
  <si>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</si>
  <si>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</si>
  <si>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</si>
  <si>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</si>
  <si>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</si>
  <si>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</si>
  <si>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</si>
  <si>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</si>
  <si>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</si>
  <si>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</si>
  <si>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</si>
  <si>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</si>
  <si>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</si>
  <si>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</si>
  <si>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</si>
  <si>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</si>
  <si>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</si>
  <si>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</si>
  <si>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</si>
  <si>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</si>
  <si>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</si>
  <si>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</si>
  <si>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</si>
  <si>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</si>
  <si>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</si>
  <si>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</si>
  <si>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</si>
  <si>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</si>
  <si>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</si>
  <si>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</si>
  <si>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</si>
  <si>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</si>
  <si>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</si>
  <si>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</si>
  <si>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</si>
  <si>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</si>
  <si>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</si>
  <si>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</si>
  <si>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</si>
  <si>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</si>
  <si>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</si>
  <si>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</si>
  <si>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</si>
  <si>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</si>
  <si>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</si>
  <si>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</si>
  <si>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</si>
  <si>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</si>
  <si>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</si>
  <si>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</si>
  <si>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</si>
  <si>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</si>
  <si>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</si>
  <si>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</si>
  <si>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</si>
  <si>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</si>
  <si>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</si>
  <si>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</si>
  <si>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</si>
  <si>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</si>
  <si>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</si>
  <si>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</si>
  <si>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</si>
  <si>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</si>
  <si>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</si>
  <si>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</si>
  <si>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</si>
  <si>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</si>
  <si>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</si>
  <si>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</si>
  <si>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</si>
  <si>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</si>
  <si>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</si>
  <si>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</si>
  <si>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</si>
  <si>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</si>
  <si>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</si>
  <si>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</si>
  <si>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</si>
  <si>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</si>
  <si>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</si>
  <si>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</si>
  <si>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</si>
  <si>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</si>
  <si>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</si>
  <si>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</si>
  <si>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</si>
  <si>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</si>
  <si>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</si>
  <si>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</si>
  <si>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</si>
  <si>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</si>
  <si>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</si>
  <si>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</si>
  <si>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</si>
  <si>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</si>
  <si>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</si>
  <si>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</si>
  <si>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</si>
  <si>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</si>
  <si>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</si>
  <si>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</si>
  <si>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</si>
  <si>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</si>
  <si>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</si>
  <si>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</si>
  <si>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</si>
  <si>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</si>
  <si>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</si>
  <si>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</si>
  <si>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</si>
  <si>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</si>
  <si>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</si>
  <si>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</si>
  <si>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</si>
  <si>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</si>
  <si>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</si>
  <si>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</si>
  <si>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</si>
  <si>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</si>
  <si>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</si>
  <si>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</si>
  <si>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</si>
  <si>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</si>
  <si>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</si>
  <si>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</si>
  <si>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</si>
  <si>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</si>
  <si>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</si>
  <si>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</si>
  <si>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</si>
  <si>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</si>
  <si>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</si>
  <si>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</si>
  <si>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</si>
  <si>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</si>
  <si>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</si>
  <si>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</si>
  <si>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</si>
  <si>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</si>
  <si>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</si>
  <si>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</si>
  <si>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</si>
  <si>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</si>
  <si>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</si>
  <si>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</si>
  <si>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</si>
  <si>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</si>
  <si>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</si>
  <si>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</si>
  <si>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</si>
  <si>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</si>
  <si>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</si>
  <si>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</si>
  <si>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</si>
  <si>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</si>
  <si>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</si>
  <si>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</si>
  <si>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</si>
  <si>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</si>
  <si>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</si>
  <si>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</si>
  <si>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</si>
  <si>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</si>
  <si>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</si>
  <si>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</si>
  <si>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</si>
  <si>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</si>
  <si>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</si>
  <si>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</si>
  <si>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</si>
  <si>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</si>
  <si>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</si>
  <si>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</si>
  <si>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</si>
  <si>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</si>
  <si>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</si>
  <si>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</si>
  <si>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</si>
  <si>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</si>
  <si>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</si>
  <si>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</si>
  <si>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</si>
  <si>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</si>
  <si>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</si>
  <si>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</si>
  <si>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</si>
  <si>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</si>
  <si>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</si>
  <si>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</si>
  <si>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</si>
  <si>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</si>
  <si>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</si>
  <si>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</si>
  <si>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</si>
  <si>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</si>
  <si>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</si>
  <si>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</si>
  <si>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</si>
  <si>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</si>
  <si>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</si>
  <si>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</si>
  <si>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</si>
  <si>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</si>
  <si>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</si>
  <si>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</si>
  <si>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</si>
  <si>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</si>
  <si>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</si>
  <si>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</si>
  <si>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</si>
  <si>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</si>
  <si>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</si>
  <si>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</si>
  <si>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</si>
  <si>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</si>
  <si>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</si>
  <si>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</si>
  <si>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</si>
  <si>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</si>
  <si>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</si>
  <si>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</si>
  <si>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</si>
  <si>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</si>
  <si>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</si>
  <si>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</si>
  <si>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</si>
  <si>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</si>
  <si>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</si>
  <si>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</si>
  <si>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</si>
  <si>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</si>
  <si>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</si>
  <si>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</si>
  <si>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</si>
  <si>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</si>
  <si>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</si>
  <si>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</si>
  <si>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</si>
  <si>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</si>
  <si>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</si>
  <si>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</si>
  <si>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</si>
  <si>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</si>
  <si>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</si>
  <si>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</si>
  <si>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</si>
  <si>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</si>
  <si>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</si>
  <si>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</si>
  <si>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</si>
  <si>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</si>
  <si>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</si>
  <si>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</si>
  <si>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</si>
  <si>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</si>
  <si>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</si>
  <si>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</si>
  <si>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</si>
  <si>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</si>
  <si>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</si>
  <si>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</si>
  <si>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</si>
  <si>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</si>
  <si>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</si>
  <si>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</si>
  <si>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</si>
  <si>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</si>
  <si>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</si>
  <si>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</si>
  <si>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</si>
  <si>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</si>
  <si>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</si>
  <si>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</si>
  <si>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</si>
  <si>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</si>
  <si>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</si>
  <si>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</si>
  <si>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</si>
  <si>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</si>
  <si>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</si>
  <si>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</si>
  <si>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</si>
  <si>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</si>
  <si>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</si>
  <si>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</si>
  <si>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</si>
  <si>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</si>
  <si>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</si>
  <si>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</si>
  <si>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</si>
  <si>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</si>
  <si>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</si>
  <si>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</si>
  <si>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</si>
  <si>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</si>
  <si>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</si>
  <si>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</si>
  <si>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</si>
  <si>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</si>
  <si>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</si>
  <si>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</si>
  <si>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</si>
  <si>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</si>
  <si>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</si>
  <si>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</si>
  <si>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</si>
  <si>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</si>
  <si>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</si>
  <si>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</si>
  <si>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</si>
  <si>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</si>
  <si>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</si>
  <si>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</si>
  <si>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</si>
  <si>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</si>
  <si>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</si>
  <si>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</si>
  <si>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</si>
  <si>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</si>
  <si>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</si>
  <si>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</si>
  <si>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</si>
  <si>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</si>
  <si>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</si>
  <si>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</si>
  <si>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</si>
  <si>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</si>
  <si>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</si>
  <si>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</si>
  <si>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</si>
  <si>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</si>
  <si>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</si>
  <si>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</si>
  <si>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</si>
  <si>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</si>
  <si>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</si>
  <si>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</si>
  <si>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</si>
  <si>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</si>
  <si>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</si>
  <si>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</si>
  <si>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</si>
  <si>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</si>
  <si>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</si>
  <si>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</si>
  <si>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</si>
  <si>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</si>
  <si>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</si>
  <si>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</si>
  <si>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</si>
  <si>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</si>
  <si>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</si>
  <si>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</si>
  <si>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</si>
  <si>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</si>
  <si>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</si>
  <si>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</si>
  <si>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</si>
  <si>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</si>
  <si>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</si>
  <si>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</si>
  <si>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</si>
  <si>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</si>
  <si>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</si>
  <si>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</si>
  <si>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</si>
  <si>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</si>
  <si>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</si>
  <si>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</si>
  <si>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</si>
  <si>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</si>
  <si>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</si>
  <si>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</si>
  <si>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</si>
  <si>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</si>
  <si>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</si>
  <si>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</si>
  <si>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</si>
  <si>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</si>
  <si>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</si>
  <si>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</si>
  <si>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</si>
  <si>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</si>
  <si>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</si>
  <si>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</si>
  <si>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</si>
  <si>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</si>
  <si>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</si>
  <si>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</si>
  <si>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</si>
  <si>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</si>
  <si>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</si>
  <si>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</si>
  <si>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</si>
  <si>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</si>
  <si>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</si>
  <si>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</si>
  <si>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</si>
  <si>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</si>
  <si>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</si>
  <si>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</si>
  <si>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</si>
  <si>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</si>
  <si>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</si>
  <si>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</si>
  <si>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</si>
  <si>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</si>
  <si>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</si>
  <si>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</si>
  <si>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</si>
  <si>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</si>
  <si>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</si>
  <si>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</si>
  <si>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</si>
  <si>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</si>
  <si>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</si>
  <si>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</si>
  <si>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</si>
  <si>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</si>
  <si>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</si>
  <si>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</si>
  <si>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</si>
  <si>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</si>
  <si>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</si>
  <si>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</si>
  <si>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</si>
  <si>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</si>
  <si>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</si>
  <si>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</si>
  <si>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</si>
  <si>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</si>
  <si>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</si>
  <si>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</si>
  <si>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</si>
  <si>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</si>
  <si>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</si>
  <si>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</si>
  <si>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</si>
  <si>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</si>
  <si>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</si>
  <si>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</si>
  <si>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</si>
  <si>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</si>
  <si>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</si>
  <si>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</si>
  <si>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</si>
  <si>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</si>
  <si>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</si>
  <si>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</si>
  <si>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</si>
  <si>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</si>
  <si>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</si>
  <si>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</si>
  <si>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</si>
  <si>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</si>
  <si>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</si>
  <si>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</si>
  <si>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</si>
  <si>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</si>
  <si>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</si>
  <si>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</si>
  <si>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</si>
  <si>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</si>
  <si>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</si>
  <si>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</si>
  <si>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</si>
  <si>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</si>
  <si>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</si>
  <si>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</si>
  <si>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</si>
  <si>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</si>
  <si>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</si>
  <si>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</si>
  <si>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</si>
  <si>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</si>
  <si>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</si>
  <si>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</si>
  <si>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</si>
  <si>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</si>
  <si>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</si>
  <si>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</si>
  <si>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</si>
  <si>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</si>
  <si>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</si>
  <si>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</si>
  <si>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</si>
  <si>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</si>
  <si>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</si>
  <si>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</si>
  <si>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</si>
  <si>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</si>
  <si>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</si>
  <si>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</si>
  <si>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</si>
  <si>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</si>
  <si>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</si>
  <si>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</si>
  <si>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</si>
  <si>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</si>
  <si>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</si>
  <si>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</si>
  <si>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</si>
  <si>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</si>
  <si>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</si>
  <si>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</si>
  <si>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</si>
  <si>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</si>
  <si>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</si>
  <si>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</si>
  <si>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</si>
  <si>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</si>
  <si>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</si>
  <si>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</si>
  <si>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</si>
  <si>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</si>
  <si>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</si>
  <si>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</si>
  <si>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</si>
  <si>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</si>
  <si>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</si>
  <si>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</si>
  <si>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</si>
  <si>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</si>
  <si>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</si>
  <si>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</si>
  <si>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</si>
  <si>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</si>
  <si>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</si>
  <si>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</si>
  <si>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</si>
  <si>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</si>
  <si>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</si>
  <si>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</si>
  <si>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</si>
  <si>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</si>
  <si>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</si>
  <si>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</si>
  <si>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</si>
  <si>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</si>
  <si>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</si>
  <si>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</si>
  <si>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</si>
  <si>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</si>
  <si>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</si>
  <si>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</si>
  <si>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</si>
  <si>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</si>
  <si>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</si>
  <si>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</si>
  <si>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</si>
  <si>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</si>
  <si>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</si>
  <si>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</si>
  <si>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</si>
  <si>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</si>
  <si>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</si>
  <si>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</si>
  <si>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</si>
  <si>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</si>
  <si>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</si>
  <si>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</si>
  <si>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</si>
  <si>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</si>
  <si>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</si>
  <si>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</si>
  <si>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</si>
  <si>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</si>
  <si>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</si>
  <si>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</si>
  <si>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</si>
  <si>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</si>
  <si>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</si>
  <si>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</si>
  <si>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</si>
  <si>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</si>
  <si>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</si>
  <si>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</si>
  <si>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</si>
  <si>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</si>
  <si>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</si>
  <si>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</si>
  <si>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</si>
  <si>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</si>
  <si>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</si>
  <si>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</si>
  <si>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</si>
  <si>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</si>
  <si>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</si>
  <si>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</si>
  <si>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</si>
  <si>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</si>
  <si>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</si>
  <si>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</si>
  <si>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</si>
  <si>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</si>
  <si>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</si>
  <si>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</si>
  <si>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</si>
  <si>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</si>
  <si>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</si>
  <si>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</si>
  <si>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</si>
  <si>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</si>
  <si>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</si>
  <si>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</si>
  <si>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</si>
  <si>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</si>
  <si>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</si>
  <si>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</si>
  <si>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</si>
  <si>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</si>
  <si>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</si>
  <si>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</si>
  <si>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</si>
  <si>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</si>
  <si>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</si>
  <si>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</si>
  <si>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</si>
  <si>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</si>
  <si>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</si>
  <si>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</si>
  <si>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</si>
  <si>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</si>
  <si>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</si>
  <si>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</si>
  <si>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</si>
  <si>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</si>
  <si>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</si>
  <si>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</si>
  <si>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</si>
  <si>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</si>
  <si>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</si>
  <si>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</si>
  <si>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</si>
  <si>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</si>
  <si>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</si>
  <si>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</si>
  <si>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</si>
  <si>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</si>
  <si>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</si>
  <si>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</si>
  <si>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</si>
  <si>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</si>
  <si>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</si>
  <si>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</si>
  <si>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</si>
  <si>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</si>
  <si>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</si>
  <si>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</si>
  <si>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</si>
  <si>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</si>
  <si>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</si>
  <si>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</si>
  <si>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</si>
  <si>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</si>
  <si>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</si>
  <si>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</si>
  <si>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</si>
  <si>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</si>
  <si>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</si>
  <si>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</si>
  <si>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</si>
  <si>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</si>
  <si>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</si>
  <si>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</si>
  <si>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</si>
  <si>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</si>
  <si>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</si>
  <si>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</si>
  <si>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</si>
  <si>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</si>
  <si>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</si>
  <si>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</si>
  <si>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</si>
  <si>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</si>
  <si>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</si>
  <si>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</si>
  <si>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</si>
  <si>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</si>
  <si>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</si>
  <si>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</si>
  <si>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</si>
  <si>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</si>
  <si>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</si>
  <si>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</si>
  <si>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</si>
  <si>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</si>
  <si>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</si>
  <si>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</si>
  <si>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</si>
  <si>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</si>
  <si>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</si>
  <si>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</si>
  <si>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</si>
  <si>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</si>
  <si>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</si>
  <si>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</si>
  <si>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</si>
  <si>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</si>
  <si>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</si>
  <si>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</si>
  <si>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</si>
  <si>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</si>
  <si>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</si>
  <si>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</si>
  <si>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</si>
  <si>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</si>
  <si>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</si>
  <si>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</si>
  <si>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</si>
  <si>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</si>
  <si>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</si>
  <si>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</si>
  <si>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</si>
  <si>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</si>
  <si>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</si>
  <si>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</si>
  <si>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</si>
  <si>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</si>
  <si>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</si>
  <si>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</si>
  <si>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</si>
  <si>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</si>
  <si>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</si>
  <si>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</si>
  <si>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</si>
  <si>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</si>
  <si>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</si>
  <si>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</si>
  <si>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</si>
  <si>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</si>
  <si>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</si>
  <si>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</si>
  <si>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</si>
  <si>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</si>
  <si>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</si>
  <si>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</si>
  <si>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</si>
  <si>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</si>
  <si>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</si>
  <si>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</si>
  <si>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</si>
  <si>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</si>
  <si>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</si>
  <si>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</si>
  <si>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</si>
  <si>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</si>
  <si>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</si>
  <si>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</si>
  <si>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</si>
  <si>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</si>
  <si>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</si>
  <si>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</si>
  <si>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</si>
  <si>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</si>
  <si>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</si>
  <si>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</si>
  <si>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</si>
  <si>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</si>
  <si>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</si>
  <si>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</si>
  <si>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</si>
  <si>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</si>
  <si>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</si>
  <si>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</si>
  <si>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</si>
  <si>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</si>
  <si>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</si>
  <si>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</si>
  <si>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</si>
  <si>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</si>
  <si>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</si>
  <si>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</si>
  <si>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</si>
  <si>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</si>
  <si>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</si>
  <si>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</si>
  <si>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</si>
  <si>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</si>
  <si>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</si>
  <si>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</si>
  <si>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</si>
  <si>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</si>
  <si>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</si>
  <si>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</si>
  <si>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</si>
  <si>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</si>
  <si>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</si>
  <si>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</si>
  <si>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</si>
  <si>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</si>
  <si>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</si>
  <si>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</si>
  <si>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</si>
  <si>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</si>
  <si>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</si>
  <si>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</si>
  <si>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</si>
  <si>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</si>
  <si>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</si>
  <si>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</si>
  <si>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</si>
  <si>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</si>
  <si>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</si>
  <si>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</si>
  <si>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</si>
  <si>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</si>
  <si>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</si>
  <si>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</si>
  <si>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</si>
  <si>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</si>
  <si>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</si>
  <si>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</si>
  <si>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</si>
  <si>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</si>
  <si>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</si>
  <si>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</si>
  <si>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</si>
  <si>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</si>
  <si>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</si>
  <si>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</si>
  <si>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</si>
  <si>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</si>
  <si>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</si>
  <si>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</si>
  <si>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</si>
  <si>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</si>
  <si>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</si>
  <si>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</si>
  <si>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</si>
  <si>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</si>
  <si>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</si>
  <si>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</si>
  <si>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</si>
  <si>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</si>
  <si>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</si>
  <si>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</si>
  <si>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</si>
  <si>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</si>
  <si>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</si>
  <si>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</si>
  <si>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</si>
  <si>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</si>
  <si>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</si>
  <si>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</si>
  <si>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</si>
  <si>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</si>
  <si>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</si>
  <si>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</si>
  <si>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</si>
  <si>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</si>
  <si>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</si>
  <si>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</si>
  <si>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</si>
  <si>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</si>
  <si>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</si>
  <si>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</si>
  <si>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</si>
  <si>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</si>
  <si>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</si>
  <si>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</si>
  <si>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</si>
  <si>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</si>
  <si>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</si>
  <si>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</si>
  <si>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</si>
  <si>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</si>
  <si>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</si>
  <si>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</si>
  <si>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</si>
  <si>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</si>
  <si>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</si>
  <si>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</si>
  <si>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</si>
  <si>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</si>
  <si>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</si>
  <si>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</si>
  <si>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</si>
  <si>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</si>
  <si>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</si>
  <si>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</si>
  <si>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</si>
  <si>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</si>
  <si>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</si>
  <si>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</si>
  <si>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</si>
  <si>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</si>
  <si>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</si>
  <si>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</si>
  <si>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</si>
  <si>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</si>
  <si>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</si>
  <si>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</si>
  <si>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</si>
  <si>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</si>
  <si>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</si>
  <si>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</si>
  <si>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</si>
  <si>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</si>
  <si>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</si>
  <si>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</si>
  <si>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</si>
  <si>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</si>
  <si>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</si>
  <si>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</si>
  <si>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</si>
  <si>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</si>
  <si>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</si>
  <si>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</si>
  <si>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</si>
  <si>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</si>
  <si>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</si>
  <si>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</si>
  <si>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</si>
  <si>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</si>
  <si>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</si>
  <si>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</si>
  <si>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</si>
  <si>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</si>
  <si>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</si>
  <si>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</si>
  <si>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</si>
  <si>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</si>
  <si>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</si>
  <si>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</si>
  <si>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</si>
  <si>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</si>
  <si>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</si>
  <si>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</si>
  <si>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</si>
  <si>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</si>
  <si>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</si>
  <si>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</si>
  <si>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</si>
  <si>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</si>
  <si>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</si>
  <si>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</si>
  <si>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</si>
  <si>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</si>
  <si>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</si>
  <si>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</si>
  <si>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</si>
  <si>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</si>
  <si>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</si>
  <si>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</si>
  <si>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</si>
  <si>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</si>
  <si>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</si>
  <si>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</si>
  <si>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</si>
  <si>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</si>
  <si>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</si>
  <si>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</si>
  <si>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</si>
  <si>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</si>
  <si>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</si>
  <si>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</si>
  <si>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</si>
  <si>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</si>
  <si>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</si>
  <si>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</si>
  <si>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</si>
  <si>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</si>
  <si>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</si>
  <si>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</si>
  <si>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</si>
  <si>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</si>
  <si>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</si>
  <si>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</si>
  <si>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</si>
  <si>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</si>
  <si>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</si>
  <si>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</si>
  <si>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</si>
  <si>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</si>
  <si>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</si>
  <si>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</si>
  <si>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</si>
  <si>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</si>
  <si>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</si>
  <si>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</si>
  <si>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</si>
  <si>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</si>
  <si>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</si>
  <si>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</si>
  <si>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</si>
  <si>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</si>
  <si>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</si>
  <si>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</si>
  <si>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</si>
  <si>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</si>
  <si>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</si>
  <si>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</si>
  <si>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</si>
  <si>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</si>
  <si>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</si>
  <si>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</si>
  <si>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</si>
  <si>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</si>
  <si>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</si>
  <si>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</si>
  <si>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</si>
  <si>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</si>
  <si>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</si>
  <si>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</si>
  <si>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</si>
  <si>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</si>
  <si>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</si>
  <si>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</si>
  <si>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</si>
  <si>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</si>
  <si>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</si>
  <si>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</si>
  <si>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</si>
  <si>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</si>
  <si>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</si>
  <si>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</si>
  <si>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</si>
  <si>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</si>
  <si>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</si>
  <si>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</si>
  <si>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</si>
  <si>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</si>
  <si>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</si>
  <si>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</si>
  <si>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</si>
  <si>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</si>
  <si>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</si>
  <si>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</si>
  <si>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</si>
  <si>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</si>
  <si>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</si>
  <si>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</si>
  <si>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</si>
  <si>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</si>
  <si>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</si>
  <si>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</si>
  <si>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</si>
  <si>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</si>
  <si>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</si>
  <si>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</si>
  <si>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</si>
  <si>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</si>
  <si>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</si>
  <si>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</si>
  <si>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</si>
  <si>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</si>
  <si>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</si>
  <si>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</si>
  <si>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</si>
  <si>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</si>
  <si>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</si>
  <si>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</si>
  <si>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</si>
  <si>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</si>
  <si>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</si>
  <si>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</si>
  <si>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</si>
  <si>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</si>
  <si>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</si>
  <si>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</si>
  <si>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</si>
  <si>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</si>
  <si>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</si>
  <si>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</si>
  <si>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</si>
  <si>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</si>
  <si>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</si>
  <si>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</si>
  <si>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</si>
  <si>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</si>
  <si>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</si>
  <si>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</si>
  <si>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</si>
  <si>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</si>
  <si>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</si>
  <si>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</si>
  <si>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</si>
  <si>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</si>
  <si>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</si>
  <si>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</si>
  <si>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</si>
  <si>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</si>
  <si>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</si>
  <si>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</si>
  <si>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</si>
  <si>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</si>
  <si>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</si>
  <si>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</si>
  <si>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</si>
  <si>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</si>
  <si>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</si>
  <si>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</si>
  <si>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</si>
  <si>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</si>
  <si>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</si>
  <si>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</si>
  <si>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</si>
  <si>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</si>
  <si>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</si>
  <si>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</si>
  <si>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</si>
  <si>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</si>
  <si>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</si>
  <si>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</si>
  <si>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</si>
  <si>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</si>
  <si>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</si>
  <si>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</si>
  <si>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</si>
  <si>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</si>
  <si>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</si>
  <si>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</si>
  <si>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</si>
  <si>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</si>
  <si>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</si>
  <si>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</si>
  <si>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</si>
  <si>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</si>
  <si>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</si>
  <si>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</si>
  <si>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</si>
  <si>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</si>
  <si>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</si>
  <si>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</si>
  <si>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</si>
  <si>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</si>
  <si>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</si>
  <si>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</si>
  <si>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</si>
  <si>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</si>
  <si>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</si>
  <si>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</si>
  <si>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</si>
  <si>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</si>
  <si>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</si>
  <si>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</si>
  <si>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</si>
  <si>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</si>
  <si>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</si>
  <si>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</si>
  <si>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</si>
  <si>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</si>
  <si>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</si>
  <si>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</si>
  <si>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</si>
  <si>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</si>
  <si>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</si>
  <si>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</si>
  <si>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</si>
  <si>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</si>
  <si>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</si>
  <si>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</si>
  <si>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</si>
  <si>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</si>
  <si>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</si>
  <si>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</si>
  <si>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</si>
  <si>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</si>
  <si>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</si>
  <si>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</si>
  <si>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</si>
  <si>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</si>
  <si>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</si>
  <si>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</si>
  <si>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</si>
  <si>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</si>
  <si>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</si>
  <si>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</si>
  <si>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</si>
  <si>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</si>
  <si>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</si>
  <si>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</si>
  <si>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</si>
  <si>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</si>
  <si>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</si>
  <si>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</si>
  <si>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</si>
  <si>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</si>
  <si>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</si>
  <si>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</si>
  <si>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</si>
  <si>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</si>
  <si>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</si>
  <si>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</si>
  <si>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</si>
  <si>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</si>
  <si>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</si>
  <si>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</si>
  <si>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</si>
  <si>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</si>
  <si>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</si>
  <si>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</si>
  <si>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</si>
  <si>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</si>
  <si>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</si>
  <si>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</si>
  <si>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</si>
  <si>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</si>
  <si>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</si>
  <si>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</si>
  <si>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</si>
  <si>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</si>
  <si>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</si>
  <si>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</si>
  <si>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</si>
  <si>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</si>
  <si>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</si>
  <si>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</si>
  <si>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</si>
  <si>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</si>
  <si>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</si>
  <si>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</si>
  <si>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</si>
  <si>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</si>
  <si>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</si>
  <si>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</si>
  <si>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</si>
  <si>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</si>
  <si>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</si>
  <si>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</si>
  <si>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</si>
  <si>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</si>
  <si>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</si>
  <si>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</si>
  <si>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</si>
  <si>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</si>
  <si>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</si>
  <si>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</si>
  <si>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</si>
  <si>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</si>
  <si>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</si>
  <si>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</si>
  <si>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</si>
  <si>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</si>
  <si>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</si>
  <si>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</si>
  <si>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</si>
  <si>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</si>
  <si>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</si>
  <si>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</si>
  <si>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</si>
  <si>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</si>
  <si>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</si>
  <si>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</si>
  <si>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</si>
  <si>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</si>
  <si>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</si>
  <si>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</si>
  <si>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</si>
  <si>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</si>
  <si>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</si>
  <si>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</si>
  <si>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</si>
  <si>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</si>
  <si>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</si>
  <si>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</si>
  <si>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</si>
  <si>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</si>
  <si>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</si>
  <si>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</si>
  <si>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</si>
  <si>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</si>
  <si>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</si>
  <si>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</si>
  <si>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</si>
  <si>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</si>
  <si>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</si>
  <si>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</si>
  <si>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</si>
  <si>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</si>
  <si>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</si>
  <si>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</si>
  <si>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</si>
  <si>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</si>
  <si>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</si>
  <si>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</si>
  <si>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</si>
  <si>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</si>
  <si>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</si>
  <si>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</si>
  <si>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</si>
  <si>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</si>
  <si>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</si>
  <si>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</si>
  <si>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</si>
  <si>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</si>
  <si>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</si>
  <si>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</si>
  <si>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</si>
  <si>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</si>
  <si>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</si>
  <si>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</si>
  <si>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</si>
  <si>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</si>
  <si>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</si>
  <si>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</si>
  <si>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</si>
  <si>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</si>
  <si>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</si>
  <si>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</si>
  <si>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</si>
  <si>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</si>
  <si>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</si>
  <si>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</si>
  <si>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</si>
  <si>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</si>
  <si>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</si>
  <si>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</si>
  <si>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</si>
  <si>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</si>
  <si>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</si>
  <si>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</si>
  <si>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</si>
  <si>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</si>
  <si>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</si>
  <si>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</si>
  <si>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</si>
  <si>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</si>
  <si>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</si>
  <si>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</si>
  <si>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</si>
  <si>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</si>
  <si>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</si>
  <si>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</si>
  <si>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</si>
  <si>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</si>
  <si>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</si>
  <si>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</si>
  <si>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</si>
  <si>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</si>
  <si>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</si>
  <si>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</si>
  <si>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</si>
  <si>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</si>
  <si>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</si>
  <si>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</si>
  <si>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</si>
  <si>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</si>
  <si>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</si>
  <si>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</si>
  <si>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</si>
  <si>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</si>
  <si>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</si>
  <si>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</si>
  <si>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</si>
  <si>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</si>
  <si>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</si>
  <si>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</si>
  <si>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</si>
  <si>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</si>
  <si>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</si>
  <si>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</si>
  <si>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</si>
  <si>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</si>
  <si>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</si>
  <si>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</si>
  <si>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</si>
  <si>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</si>
  <si>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</si>
  <si>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</si>
  <si>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</si>
  <si>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</si>
  <si>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</si>
  <si>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</si>
  <si>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</si>
  <si>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</si>
  <si>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</si>
  <si>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</si>
  <si>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</si>
  <si>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</si>
  <si>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</si>
  <si>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</si>
  <si>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</si>
  <si>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</si>
  <si>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</si>
  <si>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</si>
  <si>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</si>
  <si>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</si>
  <si>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</si>
  <si>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</si>
  <si>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</si>
  <si>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</si>
  <si>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</si>
  <si>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</si>
  <si>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</si>
  <si>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</si>
  <si>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</si>
  <si>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</si>
  <si>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</si>
  <si>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</si>
  <si>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</si>
  <si>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</si>
  <si>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</si>
  <si>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</si>
  <si>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</si>
  <si>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</si>
  <si>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</si>
  <si>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</si>
  <si>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</si>
  <si>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</si>
  <si>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</si>
  <si>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</si>
  <si>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</si>
  <si>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</si>
  <si>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</si>
  <si>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</si>
  <si>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</si>
  <si>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</si>
  <si>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</si>
  <si>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</si>
  <si>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</si>
  <si>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</si>
  <si>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</si>
  <si>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</si>
  <si>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</si>
  <si>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</si>
  <si>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</si>
  <si>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</si>
  <si>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</si>
  <si>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</si>
  <si>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</si>
  <si>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</si>
  <si>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</si>
  <si>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</si>
  <si>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</si>
  <si>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</si>
  <si>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</si>
  <si>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</si>
  <si>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</si>
  <si>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</si>
  <si>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</si>
  <si>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</si>
  <si>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</si>
  <si>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</si>
  <si>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</si>
  <si>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</si>
  <si>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</si>
  <si>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</si>
  <si>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</si>
  <si>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</si>
  <si>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</si>
  <si>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</si>
  <si>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</si>
  <si>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</si>
  <si>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</si>
  <si>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</si>
  <si>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</si>
  <si>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</si>
  <si>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</si>
  <si>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</si>
  <si>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</si>
  <si>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</si>
  <si>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</si>
  <si>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</si>
  <si>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</si>
  <si>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</si>
  <si>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</si>
  <si>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</si>
  <si>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</si>
  <si>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</si>
  <si>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</si>
  <si>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</si>
  <si>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</si>
  <si>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</si>
  <si>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</si>
  <si>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</si>
  <si>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</si>
  <si>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</si>
  <si>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</si>
  <si>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</si>
  <si>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</si>
  <si>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</si>
  <si>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</si>
  <si>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</si>
  <si>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</si>
  <si>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</si>
  <si>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</si>
  <si>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</si>
  <si>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</si>
  <si>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</si>
  <si>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</si>
  <si>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</si>
  <si>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</si>
  <si>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</si>
  <si>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</si>
  <si>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</si>
  <si>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</si>
  <si>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</si>
  <si>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</si>
  <si>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</si>
  <si>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</si>
  <si>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</si>
  <si>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</si>
  <si>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</si>
  <si>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</si>
  <si>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</si>
  <si>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</si>
  <si>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</si>
  <si>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</si>
  <si>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</si>
  <si>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</si>
  <si>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</si>
  <si>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</si>
  <si>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</si>
  <si>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</si>
  <si>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</si>
  <si>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</si>
  <si>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</si>
  <si>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</si>
  <si>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</si>
  <si>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</si>
  <si>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</si>
  <si>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</si>
  <si>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</si>
  <si>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</si>
  <si>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</si>
  <si>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</si>
  <si>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</si>
  <si>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</si>
  <si>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</si>
  <si>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</si>
  <si>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</si>
  <si>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</si>
  <si>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</si>
  <si>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</si>
  <si>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</si>
  <si>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</si>
  <si>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</si>
  <si>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</si>
  <si>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</si>
  <si>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</si>
  <si>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</si>
  <si>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</si>
  <si>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</si>
  <si>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</si>
  <si>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</si>
  <si>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</si>
  <si>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</si>
  <si>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</si>
  <si>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</si>
  <si>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</si>
  <si>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</si>
  <si>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</si>
  <si>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</si>
  <si>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</si>
  <si>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</si>
  <si>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</si>
  <si>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</si>
  <si>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</si>
  <si>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</si>
  <si>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</si>
  <si>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</si>
  <si>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</si>
  <si>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</si>
  <si>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</si>
  <si>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</si>
  <si>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</si>
  <si>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</si>
  <si>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</si>
  <si>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</si>
  <si>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</si>
  <si>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</si>
  <si>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</si>
  <si>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</si>
  <si>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</si>
  <si>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</si>
  <si>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</si>
  <si>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</si>
  <si>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</si>
  <si>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</si>
  <si>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</si>
  <si>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</si>
  <si>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</si>
  <si>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</si>
  <si>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</si>
  <si>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</si>
  <si>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</si>
  <si>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</si>
  <si>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</si>
  <si>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</si>
  <si>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</si>
  <si>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</si>
  <si>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</si>
  <si>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</si>
  <si>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</si>
  <si>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</si>
  <si>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</si>
  <si>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</si>
  <si>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</si>
  <si>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</si>
  <si>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</si>
  <si>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</si>
  <si>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</si>
  <si>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</si>
  <si>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</si>
  <si>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</si>
  <si>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</si>
  <si>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</si>
  <si>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</si>
  <si>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</si>
  <si>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</si>
  <si>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</si>
  <si>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</si>
  <si>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</si>
  <si>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</si>
  <si>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</si>
  <si>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</si>
  <si>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</si>
  <si>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</si>
  <si>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</si>
  <si>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</si>
  <si>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</si>
  <si>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</si>
  <si>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</si>
  <si>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</si>
  <si>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</si>
  <si>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</si>
  <si>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</si>
  <si>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</si>
  <si>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</si>
  <si>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</si>
  <si>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</si>
  <si>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</si>
  <si>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</si>
  <si>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</si>
  <si>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</si>
  <si>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</si>
  <si>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</si>
  <si>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</si>
  <si>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</si>
  <si>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</si>
  <si>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</si>
  <si>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</si>
  <si>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</si>
  <si>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</si>
  <si>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</si>
  <si>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</si>
  <si>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</si>
  <si>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</si>
  <si>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</si>
  <si>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</si>
  <si>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</si>
  <si>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</si>
  <si>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</si>
  <si>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</si>
  <si>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</si>
  <si>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</si>
  <si>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</si>
  <si>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</si>
  <si>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</si>
  <si>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</si>
  <si>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</si>
  <si>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</si>
  <si>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</si>
  <si>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</si>
  <si>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</si>
  <si>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</si>
  <si>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</si>
  <si>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</si>
  <si>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</si>
  <si>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</si>
  <si>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</si>
  <si>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</si>
  <si>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</si>
  <si>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</si>
  <si>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</si>
  <si>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</si>
  <si>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</si>
  <si>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</si>
  <si>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</si>
  <si>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</si>
  <si>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</si>
  <si>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</si>
  <si>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</si>
  <si>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</si>
  <si>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</si>
  <si>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</si>
  <si>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</si>
  <si>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</si>
  <si>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</si>
  <si>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</si>
  <si>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</si>
  <si>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</si>
  <si>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</si>
  <si>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</si>
  <si>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</si>
  <si>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</si>
  <si>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</si>
  <si>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</si>
  <si>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</si>
  <si>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</si>
  <si>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</si>
  <si>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</si>
  <si>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</si>
  <si>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</si>
  <si>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</si>
  <si>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</si>
  <si>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</si>
  <si>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</si>
  <si>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</si>
  <si>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</si>
  <si>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</si>
  <si>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</si>
  <si>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</si>
  <si>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</si>
  <si>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</si>
  <si>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</si>
  <si>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</si>
  <si>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</si>
  <si>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</si>
  <si>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</si>
  <si>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</si>
  <si>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</si>
  <si>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</si>
  <si>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</si>
  <si>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</si>
  <si>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</si>
  <si>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</si>
  <si>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</si>
  <si>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</si>
  <si>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</si>
  <si>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</si>
  <si>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</si>
  <si>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</si>
  <si>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</si>
  <si>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</si>
  <si>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</si>
  <si>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</si>
  <si>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</si>
  <si>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</si>
  <si>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</si>
  <si>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</si>
  <si>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</si>
  <si>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</si>
  <si>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</si>
  <si>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</si>
  <si>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</si>
  <si>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</si>
  <si>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</si>
  <si>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</si>
  <si>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</si>
  <si>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</si>
  <si>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</si>
  <si>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</si>
  <si>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</si>
  <si>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</si>
  <si>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</si>
  <si>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</si>
  <si>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</si>
  <si>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</si>
  <si>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</si>
  <si>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</si>
  <si>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</si>
  <si>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</si>
  <si>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</si>
  <si>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</si>
  <si>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</si>
  <si>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</si>
  <si>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</si>
  <si>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</si>
  <si>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</si>
  <si>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</si>
  <si>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</si>
  <si>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</si>
  <si>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</si>
  <si>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</si>
  <si>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</si>
  <si>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</si>
  <si>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</si>
  <si>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</si>
  <si>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</si>
  <si>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</si>
  <si>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</si>
  <si>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</si>
  <si>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</si>
  <si>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</si>
  <si>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</si>
  <si>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</si>
  <si>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</si>
  <si>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</si>
  <si>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</si>
  <si>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</si>
  <si>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</si>
  <si>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</si>
  <si>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</si>
  <si>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</si>
  <si>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</si>
  <si>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</si>
  <si>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</si>
  <si>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</si>
  <si>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</si>
  <si>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</si>
  <si>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</si>
  <si>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</si>
  <si>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</si>
  <si>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</si>
  <si>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</si>
  <si>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</si>
  <si>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</si>
  <si>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</si>
  <si>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</si>
  <si>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</si>
  <si>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</si>
  <si>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</si>
  <si>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</si>
  <si>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</si>
  <si>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</si>
  <si>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</si>
  <si>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</si>
  <si>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</si>
  <si>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</si>
  <si>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</si>
  <si>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</si>
  <si>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</si>
  <si>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</si>
  <si>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</si>
  <si>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</si>
  <si>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</si>
  <si>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</si>
  <si>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</si>
  <si>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</si>
  <si>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</si>
  <si>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</si>
  <si>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</si>
  <si>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</si>
  <si>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</si>
  <si>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</si>
  <si>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</si>
  <si>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</si>
  <si>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</si>
  <si>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</si>
  <si>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</si>
  <si>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</si>
  <si>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</si>
  <si>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</si>
  <si>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</si>
  <si>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</si>
  <si>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</si>
  <si>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</si>
  <si>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</si>
  <si>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</si>
  <si>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</si>
  <si>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</si>
  <si>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</si>
  <si>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</si>
  <si>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</si>
  <si>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</si>
  <si>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</si>
  <si>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</si>
  <si>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</si>
  <si>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</si>
  <si>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</si>
  <si>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</si>
  <si>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</si>
  <si>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</si>
  <si>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</si>
  <si>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</si>
  <si>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</si>
  <si>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</si>
  <si>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</si>
  <si>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</si>
  <si>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</si>
  <si>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</si>
  <si>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</si>
  <si>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</si>
  <si>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</si>
  <si>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</si>
  <si>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</si>
  <si>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</si>
  <si>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</si>
  <si>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</si>
  <si>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</si>
  <si>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</si>
  <si>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</si>
  <si>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</si>
  <si>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</si>
  <si>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</si>
  <si>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</si>
  <si>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</si>
  <si>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</si>
  <si>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</si>
  <si>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</si>
  <si>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</si>
  <si>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</si>
  <si>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</si>
  <si>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</si>
  <si>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</si>
  <si>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</si>
  <si>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</si>
  <si>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</si>
  <si>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</si>
  <si>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</si>
  <si>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</si>
  <si>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</si>
  <si>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</si>
  <si>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</si>
  <si>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</si>
  <si>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</si>
  <si>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</si>
  <si>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</si>
  <si>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</si>
  <si>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</si>
  <si>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</si>
  <si>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</si>
  <si>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</si>
  <si>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</si>
  <si>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</si>
  <si>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</si>
  <si>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</si>
  <si>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</si>
  <si>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</si>
  <si>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</si>
  <si>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</si>
  <si>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</si>
  <si>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</si>
  <si>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</si>
  <si>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</si>
  <si>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</si>
  <si>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</si>
  <si>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</si>
  <si>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</si>
  <si>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</si>
  <si>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</si>
  <si>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</si>
  <si>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</si>
  <si>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</si>
  <si>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</si>
  <si>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</si>
  <si>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</si>
  <si>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</si>
  <si>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</si>
  <si>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</si>
  <si>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</si>
  <si>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</si>
  <si>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</si>
  <si>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</si>
  <si>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</si>
  <si>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</si>
  <si>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</si>
  <si>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</si>
  <si>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</si>
  <si>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</si>
  <si>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</si>
  <si>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</si>
  <si>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</si>
  <si>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</si>
  <si>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</si>
  <si>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</si>
  <si>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</si>
  <si>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</si>
  <si>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</si>
  <si>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</si>
  <si>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</si>
  <si>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</si>
  <si>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</si>
  <si>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</si>
  <si>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</si>
  <si>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</si>
  <si>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</si>
  <si>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</si>
  <si>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</si>
  <si>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</si>
  <si>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</si>
  <si>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</si>
  <si>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</si>
  <si>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</si>
  <si>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</si>
  <si>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</si>
  <si>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</si>
  <si>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</si>
  <si>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</si>
  <si>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</si>
  <si>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</si>
  <si>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</si>
  <si>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</si>
  <si>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</si>
  <si>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</si>
  <si>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</si>
  <si>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</si>
  <si>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</si>
  <si>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</si>
  <si>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</si>
  <si>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</si>
  <si>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</si>
  <si>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</si>
  <si>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</si>
  <si>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</si>
  <si>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</si>
  <si>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</si>
  <si>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</si>
  <si>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</si>
  <si>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</si>
  <si>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</si>
  <si>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</si>
  <si>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</si>
  <si>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</si>
  <si>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</si>
  <si>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</si>
  <si>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</si>
  <si>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</si>
  <si>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</si>
  <si>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</si>
  <si>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</si>
  <si>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</si>
  <si>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</si>
  <si>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</si>
  <si>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</si>
  <si>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</si>
  <si>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</si>
  <si>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</si>
  <si>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</si>
  <si>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</si>
  <si>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</si>
  <si>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</si>
  <si>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</si>
  <si>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</si>
  <si>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</si>
  <si>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</si>
  <si>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</si>
  <si>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</si>
  <si>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</si>
  <si>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</si>
  <si>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</si>
  <si>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</si>
  <si>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</si>
  <si>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</si>
  <si>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</si>
  <si>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</si>
  <si>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</si>
  <si>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</si>
  <si>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</si>
  <si>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</si>
  <si>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</si>
  <si>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</si>
  <si>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</si>
  <si>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</si>
  <si>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</si>
  <si>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</si>
  <si>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</si>
  <si>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</si>
  <si>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</si>
  <si>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</si>
  <si>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</si>
  <si>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</si>
  <si>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</si>
  <si>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</si>
  <si>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</si>
  <si>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</si>
  <si>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</si>
  <si>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</si>
  <si>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</si>
  <si>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</si>
  <si>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</si>
  <si>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</si>
  <si>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</si>
  <si>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</si>
  <si>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</si>
  <si>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</si>
  <si>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</si>
  <si>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</si>
  <si>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</si>
  <si>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</si>
  <si>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</si>
  <si>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</si>
  <si>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</si>
  <si>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</si>
  <si>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</si>
  <si>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</si>
  <si>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</si>
  <si>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</si>
  <si>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</si>
  <si>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</si>
  <si>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</si>
  <si>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</si>
  <si>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</si>
  <si>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</si>
  <si>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</si>
  <si>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</si>
  <si>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</si>
  <si>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</si>
  <si>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</si>
  <si>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</si>
  <si>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</si>
  <si>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</si>
  <si>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</si>
  <si>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</si>
  <si>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</si>
  <si>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</si>
  <si>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</si>
  <si>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</si>
  <si>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</si>
  <si>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</si>
  <si>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</si>
  <si>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</si>
  <si>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</si>
  <si>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</si>
  <si>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</si>
  <si>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</si>
  <si>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</si>
  <si>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</si>
  <si>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</si>
  <si>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</si>
  <si>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</si>
  <si>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</si>
  <si>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</si>
  <si>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</si>
  <si>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</si>
  <si>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</si>
  <si>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</si>
  <si>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</si>
  <si>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</si>
  <si>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</si>
  <si>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</si>
  <si>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</si>
  <si>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</si>
  <si>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</si>
  <si>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</si>
  <si>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</si>
  <si>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</si>
  <si>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</si>
  <si>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</si>
  <si>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</si>
  <si>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</si>
  <si>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</si>
  <si>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</si>
  <si>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</si>
  <si>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</si>
  <si>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</si>
  <si>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</si>
  <si>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</si>
  <si>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</si>
  <si>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</si>
  <si>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</si>
  <si>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</si>
  <si>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</si>
  <si>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</si>
  <si>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</si>
  <si>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</si>
  <si>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</si>
  <si>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</si>
  <si>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</si>
  <si>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</si>
  <si>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</si>
  <si>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</si>
  <si>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</si>
  <si>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</si>
  <si>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</si>
  <si>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</si>
  <si>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</si>
  <si>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</si>
  <si>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</si>
  <si>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</si>
  <si>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</si>
  <si>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</si>
  <si>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</si>
  <si>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</si>
  <si>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</si>
  <si>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</si>
  <si>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</si>
  <si>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</si>
  <si>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</si>
  <si>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</si>
  <si>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</si>
  <si>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</si>
  <si>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</si>
  <si>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</si>
  <si>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</si>
  <si>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</si>
  <si>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</si>
  <si>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</si>
  <si>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</si>
  <si>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</si>
  <si>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</si>
  <si>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</si>
  <si>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</si>
  <si>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</si>
  <si>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</si>
  <si>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</si>
  <si>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</si>
  <si>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</si>
  <si>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</si>
  <si>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</si>
  <si>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</si>
  <si>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</si>
  <si>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</si>
  <si>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</si>
  <si>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</si>
  <si>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</si>
  <si>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</si>
  <si>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</si>
  <si>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</si>
  <si>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</si>
  <si>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</si>
  <si>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</si>
  <si>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</si>
  <si>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</si>
  <si>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</si>
  <si>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</si>
  <si>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</si>
  <si>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</si>
  <si>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</si>
  <si>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</si>
  <si>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</si>
  <si>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</si>
  <si>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</si>
  <si>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</si>
  <si>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</si>
  <si>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</si>
  <si>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</si>
  <si>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</si>
  <si>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</si>
  <si>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</si>
  <si>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</si>
  <si>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</si>
  <si>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</si>
  <si>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</si>
  <si>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</si>
  <si>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</si>
  <si>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</si>
  <si>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</si>
  <si>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</si>
  <si>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</si>
  <si>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</si>
  <si>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</si>
  <si>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</si>
  <si>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</si>
  <si>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</si>
  <si>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</si>
  <si>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</si>
  <si>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</si>
  <si>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</si>
  <si>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</si>
  <si>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</si>
  <si>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</si>
  <si>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</si>
  <si>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</si>
  <si>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</si>
  <si>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</si>
  <si>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</si>
  <si>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</si>
  <si>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</si>
  <si>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</si>
  <si>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</si>
  <si>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</si>
  <si>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</si>
  <si>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</si>
  <si>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</si>
  <si>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</si>
  <si>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</si>
  <si>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</si>
  <si>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</si>
  <si>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</si>
  <si>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</si>
  <si>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</si>
  <si>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</si>
  <si>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</si>
  <si>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</si>
  <si>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</si>
  <si>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</si>
  <si>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</si>
  <si>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</si>
  <si>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</si>
  <si>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</si>
  <si>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</si>
  <si>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</si>
  <si>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</si>
  <si>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</si>
  <si>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</si>
  <si>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</si>
  <si>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</si>
  <si>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</si>
  <si>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</si>
  <si>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</si>
  <si>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</si>
  <si>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</si>
  <si>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</si>
  <si>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</si>
  <si>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</si>
  <si>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</si>
  <si>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</si>
  <si>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</si>
  <si>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</si>
  <si>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</si>
  <si>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</si>
  <si>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</si>
  <si>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</si>
  <si>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</si>
  <si>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</si>
  <si>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</si>
  <si>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</si>
  <si>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</si>
  <si>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</si>
  <si>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</si>
  <si>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</si>
  <si>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</si>
  <si>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</si>
  <si>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</si>
  <si>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</si>
  <si>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</si>
  <si>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</si>
  <si>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</si>
  <si>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</si>
  <si>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</si>
  <si>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</si>
  <si>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</si>
  <si>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</si>
  <si>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</si>
  <si>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</si>
  <si>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</si>
  <si>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</si>
  <si>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</si>
  <si>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</si>
  <si>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</si>
  <si>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</si>
  <si>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</si>
  <si>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</si>
  <si>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</si>
  <si>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</si>
  <si>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</si>
  <si>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</si>
  <si>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</si>
  <si>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</si>
  <si>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</si>
  <si>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</si>
  <si>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</si>
  <si>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</si>
  <si>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</si>
  <si>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</si>
  <si>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</si>
  <si>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</si>
  <si>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</si>
  <si>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</si>
  <si>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</si>
  <si>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</si>
  <si>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</si>
  <si>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</si>
  <si>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</si>
  <si>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</si>
  <si>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</si>
  <si>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</si>
  <si>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</si>
  <si>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</si>
  <si>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</si>
  <si>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</si>
  <si>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</si>
  <si>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</si>
  <si>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</si>
  <si>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</si>
  <si>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</si>
  <si>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</si>
  <si>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</si>
  <si>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</si>
  <si>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</si>
  <si>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</si>
  <si>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</si>
  <si>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</si>
  <si>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</si>
  <si>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</si>
  <si>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</si>
  <si>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</si>
  <si>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</si>
  <si>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</si>
  <si>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</si>
  <si>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</si>
  <si>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</si>
  <si>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</si>
  <si>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</si>
  <si>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</si>
  <si>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</si>
  <si>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</si>
  <si>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</si>
  <si>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</si>
  <si>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</si>
  <si>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</si>
  <si>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</si>
  <si>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</si>
  <si>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</si>
  <si>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</si>
  <si>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</si>
  <si>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</si>
  <si>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</si>
  <si>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</si>
  <si>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</si>
  <si>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</si>
  <si>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</si>
  <si>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</si>
  <si>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</si>
  <si>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</si>
  <si>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</si>
  <si>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</si>
  <si>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</si>
  <si>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</si>
  <si>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</si>
  <si>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</si>
  <si>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</si>
  <si>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</si>
  <si>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</si>
  <si>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</si>
  <si>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</si>
  <si>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</si>
  <si>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</si>
  <si>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</si>
  <si>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</si>
  <si>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</si>
  <si>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</si>
  <si>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</si>
  <si>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</si>
  <si>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</si>
  <si>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</si>
  <si>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</si>
  <si>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</si>
  <si>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</si>
  <si>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</si>
  <si>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</si>
  <si>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</si>
  <si>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</si>
  <si>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</si>
  <si>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</si>
  <si>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</si>
  <si>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</si>
  <si>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</si>
  <si>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</si>
  <si>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</si>
  <si>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</si>
  <si>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</si>
  <si>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</si>
  <si>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</si>
  <si>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</si>
  <si>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</si>
  <si>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</si>
  <si>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</si>
  <si>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</si>
  <si>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</si>
  <si>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</si>
  <si>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</si>
  <si>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</si>
  <si>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</si>
  <si>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</si>
  <si>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</si>
  <si>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</si>
  <si>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</si>
  <si>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</si>
  <si>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</si>
  <si>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</si>
  <si>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</si>
  <si>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</si>
  <si>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</si>
  <si>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</si>
  <si>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</si>
  <si>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</si>
  <si>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</si>
  <si>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</si>
  <si>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</si>
  <si>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</si>
  <si>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</si>
  <si>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</si>
  <si>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</si>
  <si>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</si>
  <si>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</si>
  <si>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</si>
  <si>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</si>
  <si>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</si>
  <si>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</si>
  <si>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</si>
  <si>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</si>
  <si>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</si>
  <si>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</si>
  <si>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</si>
  <si>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</si>
  <si>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</si>
  <si>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</si>
  <si>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</si>
  <si>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</si>
  <si>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</si>
  <si>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</si>
  <si>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</si>
  <si>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</si>
  <si>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</si>
  <si>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</si>
  <si>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</si>
  <si>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</si>
  <si>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</si>
  <si>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</si>
  <si>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</si>
  <si>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</si>
  <si>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</si>
  <si>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</si>
  <si>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</si>
  <si>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</si>
  <si>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</si>
  <si>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</si>
  <si>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</si>
  <si>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</si>
  <si>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</si>
  <si>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</si>
  <si>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</si>
  <si>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</si>
  <si>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</si>
  <si>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</si>
  <si>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</si>
  <si>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</si>
  <si>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</si>
  <si>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</si>
  <si>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</si>
  <si>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</si>
  <si>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</si>
  <si>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</si>
  <si>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</si>
  <si>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</si>
  <si>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</si>
  <si>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</si>
  <si>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</si>
  <si>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</si>
  <si>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</si>
  <si>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</si>
  <si>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</si>
  <si>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</si>
  <si>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</si>
  <si>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</si>
  <si>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</si>
  <si>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</si>
  <si>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</si>
  <si>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</si>
  <si>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</si>
  <si>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</si>
  <si>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</si>
  <si>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</si>
  <si>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</si>
  <si>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</si>
  <si>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</si>
  <si>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</si>
  <si>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</si>
  <si>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</si>
  <si>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</si>
  <si>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</si>
  <si>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</si>
  <si>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</si>
  <si>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</si>
  <si>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</si>
  <si>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</si>
  <si>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</si>
  <si>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</si>
  <si>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</si>
  <si>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</si>
  <si>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</si>
  <si>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</si>
  <si>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</si>
  <si>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</si>
  <si>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</si>
  <si>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</si>
  <si>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</si>
  <si>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</si>
  <si>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</si>
  <si>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</si>
  <si>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</si>
  <si>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</si>
  <si>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</si>
  <si>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</si>
  <si>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</si>
  <si>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</si>
  <si>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</si>
  <si>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</si>
  <si>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</si>
  <si>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</si>
  <si>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</si>
  <si>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</si>
  <si>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</si>
  <si>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</si>
  <si>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</si>
  <si>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</si>
  <si>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</si>
  <si>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</si>
  <si>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</si>
  <si>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</si>
  <si>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</si>
  <si>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</si>
  <si>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</si>
  <si>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</si>
  <si>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</si>
  <si>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</si>
  <si>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</si>
  <si>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</si>
  <si>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</si>
  <si>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</si>
  <si>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</si>
  <si>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</si>
  <si>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</si>
  <si>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</si>
  <si>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</si>
  <si>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</si>
  <si>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</si>
  <si>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</si>
  <si>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</si>
  <si>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</si>
  <si>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</si>
  <si>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</si>
  <si>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</si>
  <si>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</si>
  <si>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</si>
  <si>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</si>
  <si>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</si>
  <si>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</si>
  <si>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</si>
  <si>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</si>
  <si>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</si>
  <si>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</si>
  <si>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</si>
  <si>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</si>
  <si>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</si>
  <si>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</si>
  <si>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</si>
  <si>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</si>
  <si>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</si>
  <si>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</si>
  <si>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</si>
  <si>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</si>
  <si>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</si>
  <si>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</si>
  <si>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</si>
  <si>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</si>
  <si>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</si>
  <si>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</si>
  <si>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</si>
  <si>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</si>
  <si>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</si>
  <si>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</si>
  <si>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</si>
  <si>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</si>
  <si>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</si>
  <si>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</si>
  <si>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</si>
  <si>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</si>
  <si>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</si>
  <si>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</si>
  <si>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</si>
  <si>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</si>
  <si>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</si>
  <si>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</si>
  <si>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</si>
  <si>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</si>
  <si>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</si>
  <si>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</si>
  <si>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</si>
  <si>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</si>
  <si>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</si>
  <si>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</si>
  <si>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</si>
  <si>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</si>
  <si>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</si>
  <si>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</si>
  <si>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</si>
  <si>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</si>
  <si>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</si>
  <si>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</si>
  <si>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</si>
  <si>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</si>
  <si>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</si>
  <si>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</si>
  <si>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</si>
  <si>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</si>
  <si>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</si>
  <si>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</si>
  <si>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</si>
  <si>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</si>
  <si>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</si>
  <si>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</si>
  <si>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</si>
  <si>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</si>
  <si>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</si>
  <si>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</si>
  <si>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</si>
  <si>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</si>
  <si>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</si>
  <si>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</si>
  <si>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</si>
  <si>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</si>
  <si>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</si>
  <si>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</si>
  <si>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</si>
  <si>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</si>
  <si>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</si>
  <si>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</si>
  <si>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</si>
  <si>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</si>
  <si>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</si>
  <si>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</si>
  <si>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</si>
  <si>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</si>
  <si>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</si>
  <si>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</si>
  <si>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</si>
  <si>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</si>
  <si>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</si>
  <si>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</si>
  <si>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</si>
  <si>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</si>
  <si>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</si>
  <si>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</si>
  <si>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</si>
  <si>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</si>
  <si>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</si>
  <si>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</si>
  <si>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</si>
  <si>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</si>
  <si>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</si>
  <si>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</si>
  <si>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</si>
  <si>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</si>
  <si>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</si>
  <si>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</si>
  <si>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</si>
  <si>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</si>
  <si>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</si>
  <si>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</si>
  <si>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</si>
  <si>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</si>
  <si>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</si>
  <si>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</si>
  <si>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</si>
  <si>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</si>
  <si>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</si>
  <si>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</si>
  <si>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</si>
  <si>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</si>
  <si>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</si>
  <si>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</si>
  <si>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</si>
  <si>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</si>
  <si>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</si>
  <si>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</si>
  <si>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</si>
  <si>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</si>
  <si>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</si>
  <si>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</si>
  <si>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</si>
  <si>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</si>
  <si>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</si>
  <si>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</si>
  <si>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</si>
  <si>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</si>
  <si>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</si>
  <si>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</si>
  <si>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</si>
  <si>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</si>
  <si>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</si>
  <si>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</si>
  <si>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</si>
  <si>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</si>
  <si>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</si>
  <si>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</si>
  <si>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</si>
  <si>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</si>
  <si>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</si>
  <si>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</si>
  <si>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</si>
  <si>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</si>
  <si>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</si>
  <si>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</si>
  <si>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</si>
  <si>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</si>
  <si>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</si>
  <si>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</si>
  <si>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</si>
  <si>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</si>
  <si>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</si>
  <si>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</si>
  <si>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</si>
  <si>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</si>
  <si>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</si>
  <si>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</si>
  <si>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</si>
  <si>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</si>
  <si>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</si>
  <si>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</si>
  <si>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</si>
  <si>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</si>
  <si>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</si>
  <si>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</si>
  <si>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</si>
  <si>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</si>
  <si>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</si>
  <si>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</si>
  <si>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</si>
  <si>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</si>
  <si>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</si>
  <si>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</si>
  <si>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</si>
  <si>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</si>
  <si>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</si>
  <si>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</si>
  <si>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</si>
  <si>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</si>
  <si>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</si>
  <si>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</si>
  <si>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</si>
  <si>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</si>
  <si>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</si>
  <si>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</si>
  <si>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</si>
  <si>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</si>
  <si>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</si>
  <si>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</si>
  <si>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</si>
  <si>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</si>
  <si>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</si>
  <si>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</si>
  <si>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</si>
  <si>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</si>
  <si>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</si>
  <si>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</si>
  <si>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</si>
  <si>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</si>
  <si>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</si>
  <si>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</si>
  <si>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</si>
  <si>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</si>
  <si>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</si>
  <si>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</si>
  <si>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</si>
  <si>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</si>
  <si>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</si>
  <si>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</si>
  <si>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</si>
  <si>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</si>
  <si>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</si>
  <si>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</si>
  <si>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</si>
  <si>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</si>
  <si>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</si>
  <si>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</si>
  <si>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</si>
  <si>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</si>
  <si>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</si>
  <si>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</si>
  <si>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</si>
  <si>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</si>
  <si>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</si>
  <si>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</si>
  <si>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</si>
  <si>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</si>
  <si>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</si>
  <si>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</si>
  <si>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</si>
  <si>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</si>
  <si>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</si>
  <si>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</si>
  <si>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</si>
  <si>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</si>
  <si>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</si>
  <si>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</si>
  <si>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</si>
  <si>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</si>
  <si>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</si>
  <si>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</si>
  <si>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</si>
  <si>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</si>
  <si>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</si>
  <si>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</si>
  <si>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</si>
  <si>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</si>
  <si>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</si>
  <si>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</si>
  <si>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</si>
  <si>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</si>
  <si>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</si>
  <si>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</si>
  <si>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</si>
  <si>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</si>
  <si>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</si>
  <si>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</si>
  <si>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</si>
  <si>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</si>
  <si>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</si>
  <si>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</si>
  <si>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</si>
  <si>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</si>
  <si>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</si>
  <si>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</si>
  <si>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</si>
  <si>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</si>
  <si>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</si>
  <si>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</si>
  <si>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</si>
  <si>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</si>
  <si>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</si>
  <si>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</si>
  <si>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</si>
  <si>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</si>
  <si>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</si>
  <si>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</si>
  <si>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</si>
  <si>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</si>
  <si>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</si>
  <si>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</si>
  <si>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</si>
  <si>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</si>
  <si>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</si>
  <si>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</si>
  <si>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</si>
  <si>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</si>
  <si>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</si>
  <si>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</si>
  <si>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</si>
  <si>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</si>
  <si>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</si>
  <si>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</si>
  <si>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</si>
  <si>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</si>
  <si>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</si>
  <si>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</si>
  <si>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</si>
  <si>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</si>
  <si>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</si>
  <si>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</si>
  <si>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</si>
  <si>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</si>
  <si>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</si>
  <si>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</si>
  <si>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</si>
  <si>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</si>
  <si>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</si>
  <si>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</si>
  <si>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</si>
  <si>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</si>
  <si>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</si>
  <si>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</si>
  <si>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</si>
  <si>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</si>
  <si>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</si>
  <si>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</si>
  <si>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</si>
  <si>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</si>
  <si>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</si>
  <si>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</si>
  <si>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</si>
  <si>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</si>
  <si>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</si>
  <si>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</si>
  <si>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</si>
  <si>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</si>
  <si>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</si>
  <si>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</si>
  <si>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</si>
  <si>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</si>
  <si>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</si>
  <si>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</si>
  <si>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</si>
  <si>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</si>
  <si>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</si>
  <si>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</si>
  <si>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</si>
  <si>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</si>
  <si>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</si>
  <si>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</si>
  <si>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</si>
  <si>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</si>
  <si>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</si>
  <si>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</si>
  <si>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</si>
  <si>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</si>
  <si>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</si>
  <si>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</si>
  <si>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</si>
  <si>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</si>
  <si>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</si>
  <si>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</si>
  <si>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</si>
  <si>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</si>
  <si>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</si>
  <si>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</si>
  <si>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</si>
  <si>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</si>
  <si>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</si>
  <si>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</si>
  <si>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</si>
  <si>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</si>
  <si>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</si>
  <si>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</si>
  <si>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</si>
  <si>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</si>
  <si>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</si>
  <si>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</si>
  <si>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</si>
  <si>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</si>
  <si>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</si>
  <si>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</si>
  <si>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</si>
  <si>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</si>
  <si>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</si>
  <si>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</si>
  <si>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</si>
  <si>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</si>
  <si>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</si>
  <si>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</si>
  <si>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</si>
  <si>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</si>
  <si>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</si>
  <si>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</si>
  <si>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</si>
  <si>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</si>
  <si>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</si>
  <si>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</si>
  <si>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</si>
  <si>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</si>
  <si>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</si>
  <si>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</si>
  <si>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</si>
  <si>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</si>
  <si>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</si>
  <si>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</si>
  <si>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</si>
  <si>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</si>
  <si>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</si>
  <si>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</si>
  <si>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</si>
  <si>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</si>
  <si>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</si>
  <si>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</si>
  <si>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</si>
  <si>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</si>
  <si>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</si>
  <si>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</si>
  <si>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</si>
  <si>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</si>
  <si>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</si>
  <si>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</si>
  <si>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</si>
  <si>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</si>
  <si>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</si>
  <si>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</si>
  <si>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</si>
  <si>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</si>
  <si>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</si>
  <si>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</si>
  <si>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</si>
  <si>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</si>
  <si>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</si>
  <si>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</si>
  <si>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</si>
  <si>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</si>
  <si>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</si>
  <si>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</si>
  <si>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</si>
  <si>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</si>
  <si>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</si>
  <si>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</si>
  <si>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</si>
  <si>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</si>
  <si>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</si>
  <si>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</si>
  <si>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</si>
  <si>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</si>
  <si>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</si>
  <si>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</si>
  <si>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</si>
  <si>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</si>
  <si>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</si>
  <si>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</si>
  <si>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</si>
  <si>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</si>
  <si>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</si>
  <si>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</si>
  <si>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</si>
  <si>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</si>
  <si>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</si>
  <si>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</si>
  <si>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</si>
  <si>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</si>
  <si>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</si>
  <si>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</si>
  <si>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</si>
  <si>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</si>
  <si>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</si>
  <si>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</si>
  <si>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</si>
  <si>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</si>
  <si>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</si>
  <si>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</si>
  <si>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</si>
  <si>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</si>
  <si>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</si>
  <si>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</si>
  <si>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</si>
  <si>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</si>
  <si>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</si>
  <si>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</si>
  <si>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</si>
  <si>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</si>
  <si>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</si>
  <si>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</si>
  <si>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</si>
  <si>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</si>
  <si>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</si>
  <si>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</si>
  <si>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</si>
  <si>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</si>
  <si>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</si>
  <si>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</si>
  <si>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</si>
  <si>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</si>
  <si>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</si>
  <si>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</si>
  <si>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</si>
  <si>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</si>
  <si>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</si>
  <si>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</si>
  <si>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</si>
  <si>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</si>
  <si>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</si>
  <si>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</si>
  <si>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</si>
  <si>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</si>
  <si>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</si>
  <si>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</si>
  <si>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</si>
  <si>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</si>
  <si>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</si>
  <si>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</si>
  <si>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</si>
  <si>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</si>
  <si>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</si>
  <si>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</si>
  <si>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</si>
  <si>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</si>
  <si>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</si>
  <si>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</si>
  <si>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</si>
  <si>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</si>
  <si>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</si>
  <si>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</si>
  <si>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</si>
  <si>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</si>
  <si>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</si>
  <si>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</si>
  <si>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</si>
  <si>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</si>
  <si>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</si>
  <si>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</si>
  <si>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</si>
  <si>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</si>
  <si>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</si>
  <si>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</si>
  <si>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</si>
  <si>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</si>
  <si>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</si>
  <si>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</si>
  <si>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</si>
  <si>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</si>
  <si>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</si>
  <si>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</si>
  <si>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</si>
  <si>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</si>
  <si>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</si>
  <si>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</si>
  <si>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</si>
  <si>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</si>
  <si>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</si>
  <si>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</si>
  <si>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</si>
  <si>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</si>
  <si>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</si>
  <si>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</si>
  <si>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</si>
  <si>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</si>
  <si>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</si>
  <si>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</si>
  <si>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</si>
  <si>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</si>
  <si>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</si>
  <si>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</si>
  <si>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</si>
  <si>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</si>
  <si>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</si>
  <si>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</si>
  <si>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</si>
  <si>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</si>
  <si>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</si>
  <si>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</si>
  <si>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</si>
  <si>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</si>
  <si>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</si>
  <si>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</si>
  <si>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</si>
  <si>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</si>
  <si>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</si>
  <si>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</si>
  <si>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</si>
  <si>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</si>
  <si>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</si>
  <si>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</si>
  <si>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</si>
  <si>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</si>
  <si>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</si>
  <si>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</si>
  <si>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</si>
  <si>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</si>
  <si>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</si>
  <si>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</si>
  <si>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</si>
  <si>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</si>
  <si>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</si>
  <si>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</si>
  <si>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</si>
  <si>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</si>
  <si>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</si>
  <si>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</si>
  <si>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</si>
  <si>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</si>
  <si>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</si>
  <si>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</si>
  <si>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</si>
  <si>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</si>
  <si>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</si>
  <si>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</si>
  <si>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</si>
  <si>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</si>
  <si>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</si>
  <si>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</si>
  <si>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</si>
  <si>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</si>
  <si>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</si>
  <si>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</si>
  <si>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</si>
  <si>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</si>
  <si>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</si>
  <si>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</si>
  <si>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</si>
  <si>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</si>
  <si>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</si>
  <si>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</si>
  <si>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</si>
  <si>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</si>
  <si>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</si>
  <si>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</si>
  <si>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</si>
  <si>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</si>
  <si>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</si>
  <si>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</si>
  <si>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</si>
  <si>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</si>
  <si>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</si>
  <si>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</si>
  <si>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</si>
  <si>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</si>
  <si>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</si>
  <si>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</si>
  <si>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</si>
  <si>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</si>
  <si>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</si>
  <si>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</si>
  <si>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</si>
  <si>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</si>
  <si>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</si>
  <si>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</si>
  <si>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</si>
  <si>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</si>
  <si>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</si>
  <si>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</si>
  <si>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</si>
  <si>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</si>
  <si>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</si>
  <si>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</si>
  <si>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</si>
  <si>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</si>
  <si>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</si>
  <si>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</si>
  <si>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</si>
  <si>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</si>
  <si>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</si>
  <si>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</si>
  <si>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</si>
  <si>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</si>
  <si>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</si>
  <si>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</si>
  <si>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</si>
  <si>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</si>
  <si>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</si>
  <si>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</si>
  <si>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</si>
  <si>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</si>
  <si>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</si>
  <si>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</si>
  <si>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</si>
  <si>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</si>
  <si>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</si>
  <si>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</si>
  <si>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</si>
  <si>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</si>
  <si>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</si>
  <si>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</si>
  <si>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</si>
  <si>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</si>
  <si>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</si>
  <si>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</si>
  <si>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</si>
  <si>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</si>
  <si>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</si>
  <si>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</si>
  <si>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</si>
  <si>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</si>
  <si>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</si>
  <si>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</si>
  <si>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</si>
  <si>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</si>
  <si>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</si>
  <si>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</si>
  <si>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</si>
  <si>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</si>
  <si>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</si>
  <si>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</si>
  <si>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</si>
  <si>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</si>
  <si>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</si>
  <si>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</si>
  <si>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</si>
  <si>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</si>
  <si>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</si>
  <si>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</si>
  <si>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</si>
  <si>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</si>
  <si>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</si>
  <si>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</si>
  <si>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</si>
  <si>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</si>
  <si>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</si>
  <si>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</si>
  <si>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</si>
  <si>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</si>
  <si>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</si>
  <si>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</si>
  <si>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</si>
  <si>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</si>
  <si>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</si>
  <si>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</si>
  <si>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</si>
  <si>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</si>
  <si>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</si>
  <si>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</si>
  <si>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</si>
  <si>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</si>
  <si>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</si>
  <si>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</si>
  <si>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</si>
  <si>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</si>
  <si>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</si>
  <si>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</si>
  <si>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</si>
  <si>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</si>
  <si>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</si>
  <si>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</si>
  <si>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</si>
  <si>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</si>
  <si>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</si>
  <si>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</si>
  <si>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</si>
  <si>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</si>
  <si>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</si>
  <si>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</si>
  <si>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</si>
  <si>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</si>
  <si>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</si>
  <si>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</si>
  <si>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</si>
  <si>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</si>
  <si>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</si>
  <si>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</si>
  <si>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</si>
  <si>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</si>
  <si>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</si>
  <si>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</si>
  <si>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</si>
  <si>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</si>
  <si>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</si>
  <si>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</si>
  <si>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</si>
  <si>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</si>
  <si>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</si>
  <si>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</si>
  <si>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</si>
  <si>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</si>
  <si>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</si>
  <si>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</si>
  <si>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</si>
  <si>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</si>
  <si>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</si>
  <si>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</si>
  <si>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</si>
  <si>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</si>
  <si>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</si>
  <si>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</si>
  <si>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</si>
  <si>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</si>
  <si>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</si>
  <si>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</si>
  <si>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</si>
  <si>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</si>
  <si>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</si>
  <si>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</si>
  <si>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</si>
  <si>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</si>
  <si>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</si>
  <si>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</si>
  <si>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</si>
  <si>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</si>
  <si>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</si>
  <si>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</si>
  <si>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</si>
  <si>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</si>
  <si>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</si>
  <si>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</si>
  <si>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</si>
  <si>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</si>
  <si>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</si>
  <si>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</si>
  <si>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</si>
  <si>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</si>
  <si>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</si>
  <si>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</si>
  <si>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</si>
  <si>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</si>
  <si>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</si>
  <si>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</si>
  <si>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</si>
  <si>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</si>
  <si>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</si>
  <si>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</si>
  <si>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</si>
  <si>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</si>
  <si>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</si>
  <si>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</si>
  <si>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</si>
  <si>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</si>
  <si>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</si>
  <si>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</si>
  <si>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</si>
  <si>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</si>
  <si>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</si>
  <si>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</si>
  <si>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</si>
  <si>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</si>
  <si>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</si>
  <si>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</si>
  <si>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</si>
  <si>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</si>
  <si>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</si>
  <si>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</si>
  <si>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</si>
  <si>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</si>
  <si>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</si>
  <si>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</si>
  <si>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</si>
  <si>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</si>
  <si>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</si>
  <si>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</si>
  <si>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</si>
  <si>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</si>
  <si>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</si>
  <si>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</si>
  <si>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</si>
  <si>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</si>
  <si>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</si>
  <si>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</si>
  <si>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</si>
  <si>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</si>
  <si>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</si>
  <si>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</si>
  <si>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</si>
  <si>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</si>
  <si>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</si>
  <si>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</si>
  <si>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</si>
  <si>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</si>
  <si>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</si>
  <si>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</si>
  <si>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</si>
  <si>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</si>
  <si>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</si>
  <si>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</si>
  <si>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</si>
  <si>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</si>
  <si>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</si>
  <si>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</si>
  <si>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</si>
  <si>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</si>
  <si>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</si>
  <si>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</si>
  <si>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</si>
  <si>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</si>
  <si>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</si>
  <si>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</si>
  <si>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</si>
  <si>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</si>
  <si>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</si>
  <si>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</si>
  <si>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</si>
  <si>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</si>
  <si>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</si>
  <si>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</si>
  <si>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</si>
  <si>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</si>
  <si>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</si>
  <si>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</si>
  <si>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</si>
  <si>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</si>
  <si>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</si>
  <si>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</si>
  <si>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</si>
  <si>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</si>
  <si>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</si>
  <si>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</si>
  <si>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</si>
  <si>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</si>
  <si>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</si>
  <si>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</si>
  <si>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</si>
  <si>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</si>
  <si>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</si>
  <si>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</si>
  <si>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</si>
  <si>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</si>
  <si>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</si>
  <si>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</si>
  <si>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</si>
  <si>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</si>
  <si>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</si>
  <si>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</si>
  <si>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</si>
  <si>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</si>
  <si>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</si>
  <si>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</si>
  <si>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</si>
  <si>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</si>
  <si>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</si>
  <si>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</si>
  <si>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</si>
  <si>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</si>
  <si>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</si>
  <si>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</si>
  <si>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</si>
  <si>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</si>
  <si>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</si>
  <si>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</si>
  <si>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</si>
  <si>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</si>
  <si>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</si>
  <si>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</si>
  <si>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</si>
  <si>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</si>
  <si>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</si>
  <si>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</si>
  <si>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</si>
  <si>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</si>
  <si>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</si>
  <si>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</si>
  <si>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</si>
  <si>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</si>
  <si>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</si>
  <si>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</si>
  <si>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</si>
  <si>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</si>
  <si>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</si>
  <si>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</si>
  <si>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</si>
  <si>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</si>
  <si>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</si>
  <si>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</si>
  <si>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</si>
  <si>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</si>
  <si>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</si>
  <si>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</si>
  <si>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</si>
  <si>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</si>
  <si>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</si>
  <si>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</si>
  <si>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</si>
  <si>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</si>
  <si>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</si>
  <si>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</si>
  <si>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</si>
  <si>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</si>
  <si>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</si>
  <si>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</si>
  <si>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</si>
  <si>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</si>
  <si>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</si>
  <si>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</si>
  <si>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</si>
  <si>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</si>
  <si>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</si>
  <si>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</si>
  <si>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</si>
  <si>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</si>
  <si>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</si>
  <si>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</si>
  <si>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</si>
  <si>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</si>
  <si>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</si>
  <si>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</si>
  <si>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</si>
  <si>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</si>
  <si>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</si>
  <si>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</si>
  <si>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</si>
  <si>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</si>
  <si>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</si>
  <si>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</si>
  <si>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</si>
  <si>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</si>
  <si>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</si>
  <si>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</si>
  <si>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</si>
  <si>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</si>
  <si>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</si>
  <si>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</si>
  <si>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</si>
  <si>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</si>
  <si>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</si>
  <si>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</si>
  <si>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</si>
  <si>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</si>
  <si>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</si>
  <si>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</si>
  <si>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</si>
  <si>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</si>
  <si>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</si>
  <si>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</si>
  <si>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</si>
  <si>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</si>
  <si>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</si>
  <si>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</si>
  <si>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</si>
  <si>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</si>
  <si>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</si>
  <si>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</si>
  <si>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</si>
  <si>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</si>
  <si>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</si>
  <si>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</si>
  <si>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</si>
  <si>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</si>
  <si>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</si>
  <si>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</si>
  <si>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</si>
  <si>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</si>
  <si>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</si>
  <si>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</si>
  <si>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</si>
  <si>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</si>
  <si>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</si>
  <si>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</si>
  <si>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</si>
  <si>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</si>
  <si>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</si>
  <si>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</si>
  <si>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</si>
  <si>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</si>
  <si>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</si>
  <si>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</si>
  <si>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</si>
  <si>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</si>
  <si>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</si>
  <si>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</si>
  <si>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</si>
  <si>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</si>
  <si>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</si>
  <si>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</si>
  <si>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</si>
  <si>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</si>
  <si>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</si>
  <si>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</si>
  <si>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</si>
  <si>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</si>
  <si>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</si>
  <si>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</si>
  <si>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</si>
  <si>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</si>
  <si>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</si>
  <si>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</si>
  <si>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</si>
  <si>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</si>
  <si>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</si>
  <si>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</si>
  <si>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</si>
  <si>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</si>
  <si>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</si>
  <si>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</si>
  <si>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</si>
  <si>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</si>
  <si>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</si>
  <si>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</si>
  <si>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</si>
  <si>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</si>
  <si>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</si>
  <si>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</si>
  <si>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</si>
  <si>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</si>
  <si>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</si>
  <si>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</si>
  <si>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</si>
  <si>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</si>
  <si>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</si>
  <si>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</si>
  <si>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</si>
  <si>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</si>
  <si>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</si>
  <si>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</si>
  <si>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</si>
  <si>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</si>
  <si>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</si>
  <si>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</si>
  <si>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</si>
  <si>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</si>
  <si>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</si>
  <si>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</si>
  <si>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</si>
  <si>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</si>
  <si>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</si>
  <si>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</si>
  <si>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</si>
  <si>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</si>
  <si>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</si>
  <si>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</si>
  <si>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</si>
  <si>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</si>
  <si>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</si>
  <si>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</si>
  <si>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</si>
  <si>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</si>
  <si>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</si>
  <si>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</si>
  <si>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</si>
  <si>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</si>
  <si>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</si>
  <si>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</si>
  <si>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</si>
  <si>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</si>
  <si>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</si>
  <si>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</si>
  <si>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</si>
  <si>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</si>
  <si>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</si>
  <si>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</si>
  <si>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</si>
  <si>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</si>
  <si>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</si>
  <si>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</si>
  <si>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</si>
  <si>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</si>
  <si>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</si>
  <si>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</si>
  <si>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</si>
  <si>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</si>
  <si>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</si>
  <si>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</si>
  <si>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</si>
  <si>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</si>
  <si>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</si>
  <si>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</si>
  <si>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</si>
  <si>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</si>
  <si>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</si>
  <si>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</si>
  <si>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</si>
  <si>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</si>
  <si>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</si>
  <si>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</si>
  <si>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</si>
  <si>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</si>
  <si>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</si>
  <si>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</si>
  <si>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</si>
  <si>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</si>
  <si>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</si>
  <si>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</si>
  <si>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</si>
  <si>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</si>
  <si>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</si>
  <si>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</si>
  <si>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</si>
  <si>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</si>
  <si>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</si>
  <si>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</si>
  <si>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</si>
  <si>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</si>
  <si>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</si>
  <si>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</si>
  <si>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</si>
  <si>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</si>
  <si>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</si>
  <si>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</si>
  <si>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</si>
  <si>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</si>
  <si>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</si>
  <si>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</si>
  <si>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</si>
  <si>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</si>
  <si>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</si>
  <si>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</si>
  <si>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</si>
  <si>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</si>
  <si>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</si>
  <si>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</si>
  <si>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</si>
  <si>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</si>
  <si>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</si>
  <si>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</si>
  <si>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</si>
  <si>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</si>
  <si>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</si>
  <si>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</si>
  <si>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</si>
  <si>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</si>
  <si>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</si>
  <si>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</si>
  <si>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</si>
  <si>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</si>
  <si>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</si>
  <si>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</si>
  <si>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</si>
  <si>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</si>
  <si>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</si>
  <si>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</si>
  <si>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</si>
  <si>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</si>
  <si>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</si>
  <si>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</si>
  <si>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</si>
  <si>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</si>
  <si>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</si>
  <si>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</si>
  <si>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</si>
  <si>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</si>
  <si>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</si>
  <si>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</si>
  <si>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</si>
  <si>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</si>
  <si>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</si>
  <si>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</si>
  <si>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</si>
  <si>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</si>
  <si>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</si>
  <si>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</si>
  <si>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</si>
  <si>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</si>
  <si>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</si>
  <si>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</si>
  <si>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</si>
  <si>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</si>
  <si>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</si>
  <si>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</si>
  <si>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</si>
  <si>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</si>
  <si>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</si>
  <si>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</si>
  <si>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</si>
  <si>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</si>
  <si>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</si>
  <si>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</si>
  <si>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</si>
  <si>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</si>
  <si>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</si>
  <si>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</si>
  <si>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</si>
  <si>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</si>
  <si>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</si>
  <si>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</si>
  <si>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</si>
  <si>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</si>
  <si>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</si>
  <si>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</si>
  <si>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</si>
  <si>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</si>
  <si>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</si>
  <si>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</si>
  <si>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</si>
  <si>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</si>
  <si>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</si>
  <si>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</si>
  <si>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</si>
  <si>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</si>
  <si>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</si>
  <si>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</si>
  <si>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</si>
  <si>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</si>
  <si>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</si>
  <si>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</si>
  <si>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</si>
  <si>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</si>
  <si>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</si>
  <si>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</si>
  <si>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</si>
  <si>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</si>
  <si>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</si>
  <si>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</si>
  <si>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</si>
  <si>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</si>
  <si>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</si>
  <si>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</si>
  <si>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</si>
  <si>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</si>
  <si>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</si>
  <si>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</si>
  <si>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</si>
  <si>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</si>
  <si>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</si>
  <si>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</si>
  <si>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</si>
  <si>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</si>
  <si>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</si>
  <si>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</si>
  <si>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</si>
  <si>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</si>
  <si>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</si>
  <si>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</si>
  <si>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</si>
  <si>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</si>
  <si>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</si>
  <si>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</si>
  <si>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</si>
  <si>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</si>
  <si>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</si>
  <si>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</si>
  <si>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</si>
  <si>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</si>
  <si>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</si>
  <si>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</si>
  <si>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</si>
  <si>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</si>
  <si>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</si>
  <si>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</si>
  <si>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</si>
  <si>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</si>
  <si>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</si>
  <si>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</si>
  <si>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</si>
  <si>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</si>
  <si>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</si>
  <si>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</si>
  <si>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</si>
  <si>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</si>
  <si>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</si>
  <si>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</si>
  <si>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</si>
  <si>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</si>
  <si>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</si>
  <si>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</si>
  <si>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</si>
  <si>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</si>
  <si>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</si>
  <si>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</si>
  <si>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</si>
  <si>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</si>
  <si>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</si>
  <si>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</si>
  <si>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</si>
  <si>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</si>
  <si>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</si>
  <si>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</si>
  <si>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</si>
  <si>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</si>
  <si>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</si>
  <si>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</si>
  <si>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</si>
  <si>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</si>
  <si>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</si>
  <si>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</si>
  <si>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</si>
  <si>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</si>
  <si>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</si>
  <si>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</si>
  <si>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</si>
  <si>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</si>
  <si>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</si>
  <si>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</si>
  <si>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</si>
  <si>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</si>
  <si>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</si>
  <si>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</si>
  <si>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</si>
  <si>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</si>
  <si>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</si>
  <si>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</si>
  <si>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</si>
  <si>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</si>
  <si>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</si>
  <si>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</si>
  <si>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</si>
  <si>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</si>
  <si>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</si>
  <si>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</si>
  <si>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</si>
  <si>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</si>
  <si>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</si>
  <si>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</si>
  <si>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</si>
  <si>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</si>
  <si>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</si>
  <si>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</si>
  <si>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</si>
  <si>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</si>
  <si>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</si>
  <si>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</si>
  <si>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</si>
  <si>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</si>
  <si>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</si>
  <si>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</si>
  <si>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</si>
  <si>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</si>
  <si>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</si>
  <si>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</si>
  <si>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</si>
  <si>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</si>
  <si>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</si>
  <si>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</si>
  <si>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</si>
  <si>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</si>
  <si>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</si>
  <si>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</si>
  <si>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</si>
  <si>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</si>
  <si>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</si>
  <si>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</si>
  <si>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</si>
  <si>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</si>
  <si>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</si>
  <si>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</si>
  <si>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</si>
  <si>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</si>
  <si>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</si>
  <si>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</si>
  <si>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</si>
  <si>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</si>
  <si>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</si>
  <si>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</si>
  <si>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</si>
  <si>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</si>
  <si>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</si>
  <si>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</si>
  <si>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</si>
  <si>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</si>
  <si>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</si>
  <si>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</si>
  <si>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</si>
  <si>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</si>
  <si>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</si>
  <si>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</si>
  <si>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</si>
  <si>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</si>
  <si>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</si>
  <si>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</si>
  <si>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</si>
  <si>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</si>
  <si>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</si>
  <si>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</si>
  <si>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</si>
  <si>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</si>
  <si>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</si>
  <si>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</si>
  <si>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</si>
  <si>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</si>
  <si>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</si>
  <si>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</si>
  <si>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</si>
  <si>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</si>
  <si>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</si>
  <si>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</si>
  <si>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</si>
  <si>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</si>
  <si>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</si>
  <si>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</si>
  <si>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</si>
  <si>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</si>
  <si>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</si>
  <si>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</si>
  <si>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</si>
  <si>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</si>
  <si>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</si>
  <si>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</si>
  <si>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</si>
  <si>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</si>
  <si>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</si>
  <si>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</si>
  <si>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</si>
  <si>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</si>
  <si>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</si>
  <si>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</si>
  <si>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</si>
  <si>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</si>
  <si>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</si>
  <si>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</si>
  <si>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</si>
  <si>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</si>
  <si>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</si>
  <si>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</si>
  <si>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</si>
  <si>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</si>
  <si>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</si>
  <si>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</si>
  <si>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</si>
  <si>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</si>
  <si>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</si>
  <si>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</si>
  <si>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</si>
  <si>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</si>
  <si>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</si>
  <si>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</si>
  <si>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</si>
  <si>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</si>
  <si>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</si>
  <si>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</si>
  <si>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</si>
  <si>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</si>
  <si>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</si>
  <si>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</si>
  <si>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</si>
  <si>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</si>
  <si>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</si>
  <si>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</si>
  <si>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</si>
  <si>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</si>
  <si>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</si>
  <si>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</si>
  <si>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</si>
  <si>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</si>
  <si>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</si>
  <si>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</si>
  <si>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</si>
  <si>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</si>
  <si>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</si>
  <si>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</si>
  <si>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</si>
  <si>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</si>
  <si>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</si>
  <si>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</si>
  <si>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</si>
  <si>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</si>
  <si>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</si>
  <si>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</si>
  <si>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</si>
  <si>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</si>
  <si>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</si>
  <si>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</si>
  <si>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</si>
  <si>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</si>
  <si>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</si>
  <si>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</si>
  <si>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</si>
  <si>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</si>
  <si>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</si>
  <si>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</si>
  <si>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</si>
  <si>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</si>
  <si>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</si>
  <si>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</si>
  <si>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</si>
  <si>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</si>
  <si>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</si>
  <si>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</si>
  <si>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</si>
  <si>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</si>
  <si>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</si>
  <si>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</si>
  <si>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</si>
  <si>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</si>
  <si>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</si>
  <si>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</si>
  <si>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</si>
  <si>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</si>
  <si>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</si>
  <si>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</si>
  <si>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</si>
  <si>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</si>
  <si>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</si>
  <si>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</si>
  <si>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</si>
  <si>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</si>
  <si>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</si>
  <si>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</si>
  <si>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</si>
  <si>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</si>
  <si>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</si>
  <si>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</si>
  <si>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</si>
  <si>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</si>
  <si>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</si>
  <si>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</si>
  <si>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</si>
  <si>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</si>
  <si>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</si>
  <si>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</si>
  <si>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</si>
  <si>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</si>
  <si>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</si>
  <si>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</si>
  <si>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</si>
  <si>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</si>
  <si>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</si>
  <si>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</si>
  <si>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</si>
  <si>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</si>
  <si>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</si>
  <si>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</si>
  <si>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</si>
  <si>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</si>
  <si>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</si>
  <si>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</si>
  <si>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</si>
  <si>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</si>
  <si>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</si>
  <si>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</si>
  <si>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</si>
  <si>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</si>
  <si>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</si>
  <si>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</si>
  <si>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</si>
  <si>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</si>
  <si>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</si>
  <si>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</si>
  <si>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</si>
  <si>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</si>
  <si>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</si>
  <si>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</si>
  <si>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</si>
  <si>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</si>
  <si>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</si>
  <si>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</si>
  <si>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</si>
  <si>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</si>
  <si>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</si>
  <si>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</si>
  <si>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</si>
  <si>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</si>
  <si>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</si>
  <si>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</si>
  <si>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</si>
  <si>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</si>
  <si>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</si>
  <si>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</si>
  <si>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</si>
  <si>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</si>
  <si>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</si>
  <si>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</si>
  <si>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</si>
  <si>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</si>
  <si>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</si>
  <si>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</si>
  <si>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</si>
  <si>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</si>
  <si>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</si>
  <si>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</si>
  <si>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</si>
  <si>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</si>
  <si>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</si>
  <si>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</si>
  <si>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</si>
  <si>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</si>
  <si>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</si>
  <si>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</si>
  <si>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</si>
  <si>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</si>
  <si>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</si>
  <si>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</si>
  <si>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</si>
  <si>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</si>
  <si>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</si>
  <si>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</si>
  <si>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</si>
  <si>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</si>
  <si>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</si>
  <si>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</si>
  <si>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</si>
  <si>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</si>
  <si>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</si>
  <si>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</si>
  <si>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</si>
  <si>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</si>
  <si>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</si>
  <si>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</si>
  <si>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</si>
  <si>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</si>
  <si>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</si>
  <si>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</si>
  <si>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</si>
  <si>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</si>
  <si>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</si>
  <si>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</si>
  <si>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</si>
  <si>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</si>
  <si>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</si>
  <si>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</si>
  <si>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</si>
  <si>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</si>
  <si>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</si>
  <si>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</si>
  <si>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</si>
  <si>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</si>
  <si>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</si>
  <si>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</si>
  <si>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</si>
  <si>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</si>
  <si>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</si>
  <si>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</si>
  <si>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</si>
  <si>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</si>
  <si>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</si>
  <si>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</si>
  <si>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</si>
  <si>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</si>
  <si>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</si>
  <si>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</si>
  <si>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</si>
  <si>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</si>
  <si>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</si>
  <si>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</si>
  <si>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</si>
  <si>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</si>
  <si>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</si>
  <si>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</si>
  <si>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</si>
  <si>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</si>
  <si>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</si>
  <si>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</si>
  <si>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</si>
  <si>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</si>
  <si>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</si>
  <si>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</si>
  <si>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</si>
  <si>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</si>
  <si>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</si>
  <si>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</si>
  <si>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</si>
  <si>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</si>
  <si>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</si>
  <si>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</si>
  <si>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</si>
  <si>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</si>
  <si>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</si>
  <si>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</si>
  <si>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</si>
  <si>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</si>
  <si>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</si>
  <si>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</si>
  <si>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</si>
  <si>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</si>
  <si>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</si>
  <si>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</si>
  <si>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</si>
  <si>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</si>
  <si>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</si>
  <si>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</si>
  <si>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</si>
  <si>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</si>
  <si>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</si>
  <si>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</si>
  <si>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</si>
  <si>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</si>
  <si>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</si>
  <si>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</si>
  <si>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</si>
  <si>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</si>
  <si>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</si>
  <si>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</si>
  <si>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</si>
  <si>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</si>
  <si>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</si>
  <si>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</si>
  <si>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</si>
  <si>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</si>
  <si>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</si>
  <si>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</si>
  <si>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</si>
  <si>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</si>
  <si>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</si>
  <si>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</si>
  <si>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</si>
  <si>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</si>
  <si>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</si>
  <si>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</si>
  <si>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</si>
  <si>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</si>
  <si>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</si>
  <si>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</si>
  <si>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</si>
  <si>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</si>
  <si>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</si>
  <si>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</si>
  <si>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</si>
  <si>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</si>
  <si>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</si>
  <si>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</si>
  <si>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</si>
  <si>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</si>
  <si>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</si>
  <si>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</si>
  <si>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</si>
  <si>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</si>
  <si>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</si>
  <si>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</si>
  <si>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</si>
  <si>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</si>
  <si>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</si>
  <si>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</si>
  <si>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</si>
  <si>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</si>
  <si>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</si>
  <si>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</si>
  <si>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</si>
  <si>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</si>
  <si>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</si>
  <si>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</si>
  <si>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</si>
  <si>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</si>
  <si>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</si>
  <si>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</si>
  <si>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</si>
  <si>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</si>
  <si>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</si>
  <si>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</si>
  <si>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</si>
  <si>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</si>
  <si>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</si>
  <si>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</si>
  <si>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</si>
  <si>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</si>
  <si>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</si>
  <si>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</si>
  <si>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</si>
  <si>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</si>
  <si>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</si>
  <si>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</si>
  <si>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</si>
  <si>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</si>
  <si>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</si>
  <si>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</si>
  <si>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</si>
  <si>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</si>
  <si>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</si>
  <si>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</si>
  <si>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</si>
  <si>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</si>
  <si>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</si>
  <si>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</si>
  <si>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</si>
  <si>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</si>
  <si>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</si>
  <si>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</si>
  <si>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</si>
  <si>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</si>
  <si>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</si>
  <si>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</si>
  <si>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</si>
  <si>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</si>
  <si>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</si>
  <si>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</si>
  <si>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</si>
  <si>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</si>
  <si>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</si>
  <si>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</si>
  <si>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</si>
  <si>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</si>
  <si>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</si>
  <si>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</si>
  <si>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</si>
  <si>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</si>
  <si>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</si>
  <si>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</si>
  <si>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</si>
  <si>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</si>
  <si>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</si>
  <si>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</si>
  <si>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</si>
  <si>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</si>
  <si>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</si>
  <si>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</si>
  <si>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</si>
  <si>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</si>
  <si>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</si>
  <si>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</si>
  <si>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</si>
  <si>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</si>
  <si>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</si>
  <si>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</si>
  <si>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</si>
  <si>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</si>
  <si>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</si>
  <si>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</si>
  <si>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</si>
  <si>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</si>
  <si>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</si>
  <si>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</si>
  <si>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</si>
  <si>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</si>
  <si>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</si>
  <si>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</si>
  <si>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</si>
  <si>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</si>
  <si>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</si>
  <si>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</si>
  <si>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</si>
  <si>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</si>
  <si>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</si>
  <si>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</si>
  <si>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</si>
  <si>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</si>
  <si>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</si>
  <si>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</si>
  <si>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</si>
  <si>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</si>
  <si>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</si>
  <si>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</si>
  <si>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</si>
  <si>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</si>
  <si>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</si>
  <si>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</si>
  <si>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</si>
  <si>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</si>
  <si>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</si>
  <si>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</si>
  <si>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</si>
  <si>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</si>
  <si>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</si>
  <si>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</si>
  <si>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</si>
  <si>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</si>
  <si>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</si>
  <si>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</si>
  <si>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</si>
  <si>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</si>
  <si>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</si>
  <si>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</si>
  <si>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</si>
  <si>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</si>
  <si>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</si>
  <si>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</si>
  <si>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</si>
  <si>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</si>
  <si>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</si>
  <si>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</si>
  <si>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</si>
  <si>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</si>
  <si>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</si>
  <si>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</si>
  <si>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</si>
  <si>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</si>
  <si>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</si>
  <si>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</si>
  <si>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</si>
  <si>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</si>
  <si>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</si>
  <si>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</si>
  <si>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</si>
  <si>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</si>
  <si>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</si>
  <si>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</si>
  <si>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</si>
  <si>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</si>
  <si>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</si>
  <si>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</si>
  <si>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</si>
  <si>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</si>
  <si>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</si>
  <si>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</si>
  <si>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</si>
  <si>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</si>
  <si>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</si>
  <si>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</si>
  <si>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</si>
  <si>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</si>
  <si>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</si>
  <si>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</si>
  <si>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</si>
  <si>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</si>
  <si>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</si>
  <si>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</si>
  <si>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</si>
  <si>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</si>
  <si>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</si>
  <si>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</si>
  <si>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</si>
  <si>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</si>
  <si>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</si>
  <si>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</si>
  <si>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</si>
  <si>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</si>
  <si>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</si>
  <si>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</si>
  <si>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</si>
  <si>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</si>
  <si>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</si>
  <si>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</si>
  <si>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</si>
  <si>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</si>
  <si>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</si>
  <si>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</si>
  <si>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</si>
  <si>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</si>
  <si>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</si>
  <si>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</si>
  <si>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</si>
  <si>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</si>
  <si>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</si>
  <si>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</si>
  <si>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</si>
  <si>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</si>
  <si>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</si>
  <si>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</si>
  <si>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</si>
  <si>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</si>
  <si>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</si>
  <si>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</si>
  <si>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</si>
  <si>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</si>
  <si>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</si>
  <si>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</si>
  <si>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</si>
  <si>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</si>
  <si>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</si>
  <si>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</si>
  <si>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</si>
  <si>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</si>
  <si>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</si>
  <si>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</si>
  <si>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</si>
  <si>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</si>
  <si>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</si>
  <si>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</si>
  <si>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</si>
  <si>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</si>
  <si>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</si>
  <si>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</si>
  <si>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</si>
  <si>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</si>
  <si>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</si>
  <si>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</si>
  <si>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</si>
  <si>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</si>
  <si>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</si>
  <si>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</si>
  <si>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</si>
  <si>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</si>
  <si>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</si>
  <si>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</si>
  <si>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</si>
  <si>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</si>
  <si>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</si>
  <si>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</si>
  <si>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</si>
  <si>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</si>
  <si>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</si>
  <si>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</si>
  <si>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</si>
  <si>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</si>
  <si>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</si>
  <si>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</si>
  <si>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</si>
  <si>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</si>
  <si>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</si>
  <si>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</si>
  <si>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</si>
  <si>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</si>
  <si>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</si>
  <si>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</si>
  <si>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</si>
  <si>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</si>
  <si>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</si>
  <si>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</si>
  <si>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</si>
  <si>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</si>
  <si>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</si>
  <si>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</si>
  <si>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</si>
  <si>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</si>
  <si>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</si>
  <si>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</si>
  <si>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</si>
  <si>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</si>
  <si>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</si>
  <si>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</si>
  <si>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</si>
  <si>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</si>
  <si>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</si>
  <si>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</si>
  <si>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</si>
  <si>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</si>
  <si>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</si>
  <si>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</si>
  <si>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</si>
  <si>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</si>
  <si>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</si>
  <si>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</si>
  <si>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</si>
  <si>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</si>
  <si>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</si>
  <si>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</si>
  <si>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</si>
  <si>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</si>
  <si>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</si>
  <si>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</si>
  <si>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</si>
  <si>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</si>
  <si>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</si>
  <si>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</si>
  <si>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</si>
  <si>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</si>
  <si>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</si>
  <si>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</si>
  <si>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</si>
  <si>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</si>
  <si>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</si>
  <si>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</si>
  <si>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</si>
  <si>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</si>
  <si>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</si>
  <si>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</si>
  <si>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</si>
  <si>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</si>
  <si>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</si>
  <si>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</si>
  <si>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</si>
  <si>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</si>
  <si>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</si>
  <si>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</si>
  <si>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</si>
  <si>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</si>
  <si>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</si>
  <si>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</si>
  <si>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</si>
  <si>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</si>
  <si>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</si>
  <si>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</si>
  <si>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</si>
  <si>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</si>
  <si>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</si>
  <si>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</si>
  <si>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</si>
  <si>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</si>
  <si>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</si>
  <si>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</si>
  <si>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</si>
  <si>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</si>
  <si>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</si>
  <si>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</si>
  <si>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</si>
  <si>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</si>
  <si>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</si>
  <si>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</si>
  <si>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</si>
  <si>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</si>
  <si>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</si>
  <si>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</si>
  <si>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</si>
  <si>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</si>
  <si>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</si>
  <si>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</si>
  <si>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</si>
  <si>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</si>
  <si>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</si>
  <si>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</si>
  <si>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</si>
  <si>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</si>
  <si>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</si>
  <si>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</si>
  <si>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</si>
  <si>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</si>
  <si>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</si>
  <si>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</si>
  <si>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</si>
  <si>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</si>
  <si>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</si>
  <si>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</si>
  <si>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</si>
  <si>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</si>
  <si>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</si>
  <si>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</si>
  <si>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</si>
  <si>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</si>
  <si>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</si>
  <si>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</si>
  <si>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</si>
  <si>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</si>
  <si>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</si>
  <si>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</si>
  <si>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</si>
  <si>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</si>
  <si>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</si>
  <si>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</si>
  <si>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</si>
  <si>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</si>
  <si>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</si>
  <si>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</si>
  <si>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</si>
  <si>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</si>
  <si>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</si>
  <si>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</si>
  <si>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</si>
  <si>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</si>
  <si>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</si>
  <si>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</si>
  <si>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</si>
  <si>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</si>
  <si>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</si>
  <si>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</si>
  <si>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</si>
  <si>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</si>
  <si>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</si>
  <si>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</si>
  <si>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</si>
  <si>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</si>
  <si>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</si>
  <si>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</si>
  <si>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</si>
  <si>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</si>
  <si>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</si>
  <si>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</si>
  <si>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</si>
  <si>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</si>
  <si>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</si>
  <si>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</si>
  <si>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</si>
  <si>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</si>
  <si>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</si>
  <si>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</si>
  <si>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</si>
  <si>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</si>
  <si>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</si>
  <si>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</si>
  <si>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</si>
  <si>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</si>
  <si>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</si>
  <si>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</si>
  <si>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</si>
  <si>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</si>
  <si>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</si>
  <si>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</si>
  <si>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</si>
  <si>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</si>
  <si>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</si>
  <si>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</si>
  <si>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</si>
  <si>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</si>
  <si>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</si>
  <si>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</si>
  <si>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</si>
  <si>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</si>
  <si>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</si>
  <si>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</si>
  <si>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</si>
  <si>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</si>
  <si>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</si>
  <si>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</si>
  <si>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</si>
  <si>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</si>
  <si>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</si>
  <si>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</si>
  <si>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</si>
  <si>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</si>
  <si>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</si>
  <si>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</si>
  <si>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</si>
  <si>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</si>
  <si>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</si>
  <si>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</si>
  <si>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</si>
  <si>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</si>
  <si>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</si>
  <si>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</si>
  <si>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</si>
  <si>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</si>
  <si>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</si>
  <si>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</si>
  <si>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</si>
  <si>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</si>
  <si>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</si>
  <si>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</si>
  <si>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</si>
  <si>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</si>
  <si>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</si>
  <si>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</si>
  <si>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</si>
  <si>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</si>
  <si>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</si>
  <si>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</si>
  <si>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</si>
  <si>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</si>
  <si>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</si>
  <si>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</si>
  <si>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</si>
  <si>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</si>
  <si>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</si>
  <si>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</si>
  <si>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</si>
  <si>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</si>
  <si>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</si>
  <si>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</si>
  <si>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</si>
  <si>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</si>
  <si>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</si>
  <si>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</si>
  <si>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</si>
  <si>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</si>
  <si>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</si>
  <si>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</si>
  <si>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</si>
  <si>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</si>
  <si>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</si>
  <si>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</si>
  <si>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</si>
  <si>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</si>
  <si>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</si>
  <si>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</si>
  <si>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</si>
  <si>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</si>
  <si>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</si>
  <si>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</si>
  <si>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</si>
  <si>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</si>
  <si>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</si>
  <si>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</si>
  <si>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</si>
  <si>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</si>
  <si>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</si>
  <si>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</si>
  <si>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</si>
  <si>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</si>
  <si>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</si>
  <si>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</si>
  <si>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</si>
  <si>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</si>
  <si>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</si>
  <si>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</si>
  <si>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</si>
  <si>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</si>
  <si>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</si>
  <si>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</si>
  <si>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</si>
  <si>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</si>
  <si>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</si>
  <si>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</si>
  <si>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</si>
  <si>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</si>
  <si>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</si>
  <si>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</si>
  <si>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</si>
  <si>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</si>
  <si>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</si>
  <si>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</si>
  <si>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</si>
  <si>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</si>
  <si>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</si>
  <si>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</si>
  <si>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</si>
  <si>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</si>
  <si>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</si>
  <si>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</si>
  <si>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</si>
  <si>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</si>
  <si>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</si>
  <si>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</si>
  <si>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</si>
  <si>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</si>
  <si>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</si>
  <si>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</si>
  <si>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</si>
  <si>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</si>
  <si>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</si>
  <si>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</si>
  <si>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</si>
  <si>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</si>
  <si>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</si>
  <si>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</si>
  <si>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</si>
  <si>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</si>
  <si>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</si>
  <si>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</si>
  <si>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</si>
  <si>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</si>
  <si>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</si>
  <si>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</si>
  <si>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</si>
  <si>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</si>
  <si>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</si>
  <si>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</si>
  <si>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</si>
  <si>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</si>
  <si>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</si>
  <si>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</si>
  <si>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</si>
  <si>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</si>
  <si>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</si>
  <si>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</si>
  <si>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</si>
  <si>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</si>
  <si>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</si>
  <si>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</si>
  <si>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</si>
  <si>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</si>
  <si>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</si>
  <si>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</si>
  <si>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</si>
  <si>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</si>
  <si>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</si>
  <si>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</si>
  <si>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</si>
  <si>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</si>
  <si>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</si>
  <si>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</si>
  <si>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</si>
  <si>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</si>
  <si>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</si>
  <si>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</si>
  <si>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</si>
  <si>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</si>
  <si>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</si>
  <si>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</si>
  <si>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</si>
  <si>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</si>
  <si>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</si>
  <si>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</si>
  <si>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</si>
  <si>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</si>
  <si>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</si>
  <si>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</si>
  <si>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</si>
  <si>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</si>
  <si>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</si>
  <si>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</si>
  <si>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</si>
  <si>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</si>
  <si>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</si>
  <si>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</si>
  <si>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</si>
  <si>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</si>
  <si>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</si>
  <si>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</si>
  <si>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</si>
  <si>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</si>
  <si>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</si>
  <si>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</si>
  <si>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</si>
  <si>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</si>
  <si>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</si>
  <si>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</si>
  <si>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</si>
  <si>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</si>
  <si>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</si>
  <si>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</si>
  <si>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</si>
  <si>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</si>
  <si>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</si>
  <si>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</si>
  <si>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</si>
  <si>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</si>
  <si>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</si>
  <si>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</si>
  <si>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</si>
  <si>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</si>
  <si>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</si>
  <si>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</si>
  <si>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</si>
  <si>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</si>
  <si>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</si>
  <si>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</si>
  <si>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</si>
  <si>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</si>
  <si>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</si>
  <si>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</si>
  <si>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</si>
  <si>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</si>
  <si>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</si>
  <si>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</si>
  <si>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</si>
  <si>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</si>
  <si>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</si>
  <si>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</si>
  <si>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</si>
  <si>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</si>
  <si>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</si>
  <si>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</si>
  <si>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</si>
  <si>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</si>
  <si>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</si>
  <si>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</si>
  <si>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</si>
  <si>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</si>
  <si>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</si>
  <si>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</si>
  <si>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</si>
  <si>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</si>
  <si>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</si>
  <si>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</si>
  <si>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</si>
  <si>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</si>
  <si>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</si>
  <si>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</si>
  <si>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</si>
  <si>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</si>
  <si>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</si>
  <si>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</si>
  <si>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</si>
  <si>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</si>
  <si>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</si>
  <si>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</si>
  <si>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</si>
  <si>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</si>
  <si>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</si>
  <si>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</si>
  <si>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</si>
  <si>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</si>
  <si>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</si>
  <si>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</si>
  <si>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</si>
  <si>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</si>
  <si>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</si>
  <si>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</si>
  <si>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</si>
  <si>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</si>
  <si>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</si>
  <si>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</si>
  <si>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</si>
  <si>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</si>
  <si>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</si>
  <si>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</si>
  <si>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</si>
  <si>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</si>
  <si>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</si>
  <si>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</si>
  <si>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</si>
  <si>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</si>
  <si>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</si>
  <si>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</si>
  <si>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</si>
  <si>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</si>
  <si>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</si>
  <si>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</si>
  <si>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</si>
  <si>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</si>
  <si>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</si>
  <si>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</si>
  <si>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</si>
  <si>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</si>
  <si>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</si>
  <si>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</si>
  <si>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</si>
  <si>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</si>
  <si>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</si>
  <si>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</si>
  <si>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</si>
  <si>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</si>
  <si>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</si>
  <si>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</si>
  <si>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</si>
  <si>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</si>
  <si>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</si>
  <si>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</si>
  <si>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</si>
  <si>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</si>
  <si>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</si>
  <si>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</si>
  <si>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</si>
  <si>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</si>
  <si>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</si>
  <si>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</si>
  <si>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</si>
  <si>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</si>
  <si>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</si>
  <si>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</si>
  <si>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</si>
  <si>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</si>
  <si>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</si>
  <si>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</si>
  <si>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</si>
  <si>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</si>
  <si>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</si>
  <si>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</si>
  <si>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</si>
  <si>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</si>
  <si>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</si>
  <si>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</si>
  <si>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</si>
  <si>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</si>
  <si>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</si>
  <si>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</si>
  <si>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</si>
  <si>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</si>
  <si>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</si>
  <si>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</si>
  <si>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</si>
  <si>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</si>
  <si>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</si>
  <si>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</si>
  <si>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</si>
  <si>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</si>
  <si>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</si>
  <si>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</si>
  <si>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</si>
  <si>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</si>
  <si>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</si>
  <si>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</si>
  <si>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</si>
  <si>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</si>
  <si>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</si>
  <si>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</si>
  <si>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</si>
  <si>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</si>
  <si>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</si>
  <si>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</si>
  <si>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</si>
  <si>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</si>
  <si>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</si>
  <si>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</si>
  <si>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</si>
  <si>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</si>
  <si>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</si>
  <si>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</si>
  <si>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</si>
  <si>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</si>
  <si>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</si>
  <si>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</si>
  <si>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</si>
  <si>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</si>
  <si>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</si>
  <si>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</si>
  <si>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</si>
  <si>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</si>
  <si>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</si>
  <si>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</si>
  <si>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</si>
  <si>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</si>
  <si>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</si>
  <si>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</si>
  <si>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</si>
  <si>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</si>
  <si>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</si>
  <si>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</si>
  <si>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</si>
  <si>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</si>
  <si>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</si>
  <si>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</si>
  <si>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</si>
  <si>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</si>
  <si>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</si>
  <si>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</si>
  <si>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</si>
  <si>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</si>
  <si>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</si>
  <si>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</si>
  <si>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</si>
  <si>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</si>
  <si>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</si>
  <si>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</si>
  <si>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</si>
  <si>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</si>
  <si>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</si>
  <si>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</si>
  <si>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</si>
  <si>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</si>
  <si>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</si>
  <si>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</si>
  <si>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</si>
  <si>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</si>
  <si>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</si>
  <si>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</si>
  <si>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</si>
  <si>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</si>
  <si>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</si>
  <si>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</si>
  <si>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</si>
  <si>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</si>
  <si>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</si>
  <si>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</si>
  <si>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</si>
  <si>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</si>
  <si>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</si>
  <si>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</si>
  <si>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</si>
  <si>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</si>
  <si>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</si>
  <si>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</si>
  <si>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</si>
  <si>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</si>
  <si>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</si>
  <si>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</si>
  <si>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</si>
  <si>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</si>
  <si>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</si>
  <si>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</si>
  <si>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</si>
  <si>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</si>
  <si>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</si>
  <si>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</si>
  <si>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</si>
  <si>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</si>
  <si>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</si>
  <si>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</si>
  <si>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</si>
  <si>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</si>
  <si>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</si>
  <si>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</si>
  <si>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</si>
  <si>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</si>
  <si>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</si>
  <si>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</si>
  <si>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</si>
  <si>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</si>
  <si>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</si>
  <si>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</si>
  <si>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</si>
  <si>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</si>
  <si>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</si>
  <si>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</si>
  <si>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</si>
  <si>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</si>
  <si>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</si>
  <si>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</si>
  <si>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</si>
  <si>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</si>
  <si>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</si>
  <si>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</si>
  <si>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</si>
  <si>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</si>
  <si>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</si>
  <si>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</si>
  <si>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</si>
  <si>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</si>
  <si>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</si>
  <si>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</si>
  <si>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</si>
  <si>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</si>
  <si>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</si>
  <si>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</si>
  <si>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</si>
  <si>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</si>
  <si>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</si>
  <si>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</si>
  <si>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</si>
  <si>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</si>
  <si>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</si>
  <si>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</si>
  <si>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</si>
  <si>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</si>
  <si>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</si>
  <si>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</si>
  <si>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</si>
  <si>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</si>
  <si>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</si>
  <si>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</si>
  <si>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</si>
  <si>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</si>
  <si>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</si>
  <si>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</si>
  <si>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</si>
  <si>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</si>
  <si>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</si>
  <si>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</si>
  <si>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</si>
  <si>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</si>
  <si>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</si>
  <si>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</si>
  <si>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</si>
  <si>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</si>
  <si>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</si>
  <si>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</si>
  <si>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</si>
  <si>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</si>
  <si>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</si>
  <si>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</si>
  <si>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</si>
  <si>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</si>
  <si>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</si>
  <si>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</si>
  <si>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</si>
  <si>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</si>
  <si>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</si>
  <si>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</si>
  <si>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</si>
  <si>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</si>
  <si>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</si>
  <si>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</si>
  <si>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</si>
  <si>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</si>
  <si>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</si>
  <si>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</si>
  <si>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</si>
  <si>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</si>
  <si>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</si>
  <si>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</si>
  <si>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</si>
  <si>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</si>
  <si>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</si>
  <si>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</si>
  <si>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</si>
  <si>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</si>
  <si>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</si>
  <si>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</si>
  <si>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</si>
  <si>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</si>
  <si>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</si>
  <si>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</si>
  <si>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</si>
  <si>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</si>
  <si>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</si>
  <si>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</si>
  <si>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</si>
  <si>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</si>
  <si>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</si>
  <si>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</si>
  <si>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</si>
  <si>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</si>
  <si>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</si>
  <si>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</si>
  <si>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</si>
  <si>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</si>
  <si>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</si>
  <si>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</si>
  <si>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</si>
  <si>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</si>
  <si>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</si>
  <si>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</si>
  <si>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</si>
  <si>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</si>
  <si>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</si>
  <si>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</si>
  <si>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</si>
  <si>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</si>
  <si>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</si>
  <si>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</si>
  <si>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</si>
  <si>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</si>
  <si>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</si>
  <si>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</si>
  <si>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</si>
  <si>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</si>
  <si>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</si>
  <si>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</si>
  <si>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</si>
  <si>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</si>
  <si>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</si>
  <si>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</si>
  <si>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</si>
  <si>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</si>
  <si>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</si>
  <si>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</si>
  <si>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</si>
  <si>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</si>
  <si>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</si>
  <si>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</si>
  <si>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</si>
  <si>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</si>
  <si>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</si>
  <si>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</si>
  <si>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</si>
  <si>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</si>
  <si>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</si>
  <si>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</si>
  <si>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</si>
  <si>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</si>
  <si>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</si>
  <si>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</si>
  <si>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</si>
  <si>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</si>
  <si>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</si>
  <si>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</si>
  <si>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</si>
  <si>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</si>
  <si>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</si>
  <si>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</si>
  <si>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</si>
  <si>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</si>
  <si>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</si>
  <si>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</si>
  <si>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</si>
  <si>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</si>
  <si>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</si>
  <si>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</si>
  <si>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</si>
  <si>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</si>
  <si>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</si>
  <si>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</si>
  <si>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</si>
  <si>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</si>
  <si>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</si>
  <si>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</si>
  <si>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</si>
  <si>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</si>
  <si>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</si>
  <si>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</si>
  <si>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</si>
  <si>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</si>
  <si>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</si>
  <si>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</si>
  <si>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</si>
  <si>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</si>
  <si>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</si>
  <si>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</si>
  <si>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</si>
  <si>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</si>
  <si>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</si>
  <si>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</si>
  <si>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</si>
  <si>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</si>
  <si>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</si>
  <si>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</si>
  <si>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</si>
  <si>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</si>
  <si>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</si>
  <si>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</si>
  <si>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</si>
  <si>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</si>
  <si>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</si>
  <si>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</si>
  <si>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</si>
  <si>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</si>
  <si>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</si>
  <si>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</si>
  <si>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</si>
  <si>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</si>
  <si>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</si>
  <si>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</si>
  <si>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</si>
  <si>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</si>
  <si>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</si>
  <si>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</si>
  <si>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</si>
  <si>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</si>
  <si>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</si>
  <si>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</si>
  <si>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</si>
  <si>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</si>
  <si>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</si>
  <si>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</si>
  <si>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</si>
  <si>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</si>
  <si>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</si>
  <si>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</si>
  <si>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</si>
  <si>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</si>
  <si>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</si>
  <si>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</si>
  <si>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</si>
  <si>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</si>
  <si>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</si>
  <si>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</si>
  <si>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</si>
  <si>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</si>
  <si>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</si>
  <si>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</si>
  <si>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</si>
  <si>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</si>
  <si>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</si>
  <si>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</si>
  <si>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</si>
  <si>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</si>
  <si>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</si>
  <si>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</si>
  <si>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</si>
  <si>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</si>
  <si>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</si>
  <si>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</si>
  <si>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</si>
  <si>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</si>
  <si>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</si>
  <si>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</si>
  <si>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</si>
  <si>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</si>
  <si>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</si>
  <si>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</si>
  <si>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</si>
  <si>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</si>
  <si>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</si>
  <si>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</si>
  <si>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</si>
  <si>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</si>
  <si>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</si>
  <si>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</si>
  <si>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</si>
  <si>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</si>
  <si>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</si>
  <si>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</si>
  <si>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</si>
  <si>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</si>
  <si>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</si>
  <si>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</si>
  <si>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</si>
  <si>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</si>
  <si>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</si>
  <si>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</si>
  <si>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</si>
  <si>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</si>
  <si>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</si>
  <si>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</si>
  <si>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</si>
  <si>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</si>
  <si>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</si>
  <si>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</si>
  <si>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</si>
  <si>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</si>
  <si>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</si>
  <si>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</si>
  <si>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</si>
  <si>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</si>
  <si>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</si>
  <si>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</si>
  <si>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</si>
  <si>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</si>
  <si>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</si>
  <si>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</si>
  <si>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</si>
  <si>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</si>
  <si>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</si>
  <si>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</si>
  <si>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</si>
  <si>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</si>
  <si>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</si>
  <si>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</si>
  <si>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</si>
  <si>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</si>
  <si>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</si>
  <si>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</si>
  <si>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</si>
  <si>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</si>
  <si>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</si>
  <si>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</si>
  <si>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</si>
  <si>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</si>
  <si>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</si>
  <si>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</si>
  <si>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</si>
  <si>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</si>
  <si>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</si>
  <si>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</si>
  <si>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</si>
  <si>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</si>
  <si>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</si>
  <si>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</si>
  <si>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</si>
  <si>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</si>
  <si>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</si>
  <si>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</si>
  <si>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</si>
  <si>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</si>
  <si>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</si>
  <si>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</si>
  <si>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</si>
  <si>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</si>
  <si>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</si>
  <si>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</si>
  <si>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</si>
  <si>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</si>
  <si>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</si>
  <si>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</si>
  <si>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</si>
  <si>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</si>
  <si>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</si>
  <si>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</si>
  <si>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</si>
  <si>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</si>
  <si>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</si>
  <si>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</si>
  <si>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</si>
  <si>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</si>
  <si>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</si>
  <si>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</si>
  <si>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</si>
  <si>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</si>
  <si>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</si>
  <si>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</si>
  <si>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</si>
  <si>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</si>
  <si>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</si>
  <si>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</si>
  <si>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</si>
  <si>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</si>
  <si>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</si>
  <si>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</si>
  <si>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</si>
  <si>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</si>
  <si>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</si>
  <si>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</si>
  <si>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</si>
  <si>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</si>
  <si>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</si>
  <si>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</si>
  <si>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</si>
  <si>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</si>
  <si>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</si>
  <si>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</si>
  <si>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</si>
  <si>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</si>
  <si>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</si>
  <si>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</si>
  <si>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</si>
  <si>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</si>
  <si>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</si>
  <si>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</si>
  <si>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</si>
  <si>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</si>
  <si>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</si>
  <si>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</si>
  <si>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</si>
  <si>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</si>
  <si>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</si>
  <si>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</si>
  <si>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</si>
  <si>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</si>
  <si>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</si>
  <si>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</si>
  <si>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</si>
  <si>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</si>
  <si>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</si>
  <si>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</si>
  <si>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</si>
  <si>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</si>
  <si>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</si>
  <si>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</si>
  <si>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</si>
  <si>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</si>
  <si>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</si>
  <si>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</si>
  <si>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</si>
  <si>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</si>
  <si>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</si>
  <si>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</si>
  <si>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</si>
  <si>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</si>
  <si>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</si>
  <si>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</si>
  <si>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</si>
  <si>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</si>
  <si>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</si>
  <si>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</si>
  <si>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</si>
  <si>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</si>
  <si>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</si>
  <si>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</si>
  <si>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</si>
  <si>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</si>
  <si>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</si>
  <si>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</si>
  <si>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</si>
  <si>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</si>
  <si>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</si>
  <si>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</si>
  <si>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</si>
  <si>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</si>
  <si>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</si>
  <si>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</si>
  <si>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</si>
  <si>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</si>
  <si>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</si>
  <si>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</si>
  <si>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</si>
  <si>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</si>
  <si>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</si>
  <si>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</si>
  <si>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</si>
  <si>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</si>
  <si>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</si>
  <si>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</si>
  <si>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</si>
  <si>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</si>
  <si>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</si>
  <si>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</si>
  <si>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</si>
  <si>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</si>
  <si>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</si>
  <si>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</si>
  <si>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</si>
  <si>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</si>
  <si>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</si>
  <si>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</si>
  <si>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</si>
  <si>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</si>
  <si>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</si>
  <si>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</si>
  <si>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</si>
  <si>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</si>
  <si>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</si>
  <si>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</si>
  <si>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</si>
  <si>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</si>
  <si>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</si>
  <si>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</si>
  <si>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</si>
  <si>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</si>
  <si>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</si>
  <si>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</si>
  <si>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</si>
  <si>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</si>
  <si>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</si>
  <si>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</si>
  <si>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</si>
  <si>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</si>
  <si>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</si>
  <si>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</si>
  <si>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</si>
  <si>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</si>
  <si>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</si>
  <si>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</si>
  <si>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</si>
  <si>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</si>
  <si>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</si>
  <si>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</si>
  <si>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</si>
  <si>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</si>
  <si>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</si>
  <si>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</si>
  <si>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</si>
  <si>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</si>
  <si>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</si>
  <si>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</si>
  <si>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</si>
  <si>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</si>
  <si>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</si>
  <si>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</si>
  <si>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</si>
  <si>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</si>
  <si>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</si>
  <si>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</si>
  <si>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</si>
  <si>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</si>
  <si>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</si>
  <si>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</si>
  <si>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</si>
  <si>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</si>
  <si>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</si>
  <si>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</si>
  <si>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</si>
  <si>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</si>
  <si>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</si>
  <si>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</si>
  <si>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</si>
  <si>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</si>
  <si>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</si>
  <si>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</si>
  <si>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</si>
  <si>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</si>
  <si>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</si>
  <si>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</si>
  <si>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</si>
  <si>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</si>
  <si>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</si>
  <si>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</si>
  <si>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</si>
  <si>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</si>
  <si>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</si>
  <si>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</si>
  <si>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</si>
  <si>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</si>
  <si>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</si>
  <si>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</si>
  <si>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</si>
  <si>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</si>
  <si>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</si>
  <si>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</si>
  <si>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</si>
  <si>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</si>
  <si>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</si>
  <si>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</si>
  <si>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</si>
  <si>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</si>
  <si>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</si>
  <si>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</si>
  <si>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</si>
  <si>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</si>
  <si>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</si>
  <si>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</si>
  <si>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</si>
  <si>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</si>
  <si>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</si>
  <si>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</si>
  <si>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</si>
  <si>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</si>
  <si>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</si>
  <si>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</si>
  <si>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</si>
  <si>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</si>
  <si>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</si>
  <si>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</si>
  <si>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</si>
  <si>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</si>
  <si>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</si>
  <si>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</si>
  <si>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</si>
  <si>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</si>
  <si>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</si>
  <si>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</si>
  <si>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</si>
  <si>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</si>
  <si>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</si>
  <si>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</si>
  <si>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</si>
  <si>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</si>
  <si>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</si>
  <si>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</si>
  <si>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</si>
  <si>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</si>
  <si>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</si>
  <si>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</si>
  <si>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</si>
  <si>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</si>
  <si>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</si>
  <si>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</si>
  <si>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</si>
  <si>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</si>
  <si>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</si>
  <si>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</si>
  <si>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</si>
  <si>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</si>
  <si>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</si>
  <si>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</si>
  <si>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</si>
  <si>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</si>
  <si>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</si>
  <si>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</si>
  <si>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</si>
  <si>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</si>
  <si>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</si>
  <si>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</si>
  <si>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</si>
  <si>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</si>
  <si>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</si>
  <si>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</si>
  <si>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</si>
  <si>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</si>
  <si>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</si>
  <si>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</si>
  <si>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</si>
  <si>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</si>
  <si>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</si>
  <si>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</si>
  <si>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</si>
  <si>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</si>
  <si>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</si>
  <si>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</si>
  <si>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</si>
  <si>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</si>
  <si>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</si>
  <si>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</si>
  <si>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</si>
  <si>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</si>
  <si>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</si>
  <si>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</si>
  <si>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</si>
  <si>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</si>
  <si>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</si>
  <si>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</si>
  <si>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</si>
  <si>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</si>
  <si>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</si>
  <si>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</si>
  <si>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</si>
  <si>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</si>
  <si>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</si>
  <si>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</si>
  <si>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</si>
  <si>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</si>
  <si>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</si>
  <si>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</si>
  <si>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</si>
  <si>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</si>
  <si>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</si>
  <si>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</si>
  <si>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</si>
  <si>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</si>
  <si>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</si>
  <si>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</si>
  <si>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</si>
  <si>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</si>
  <si>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</si>
  <si>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</si>
  <si>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</si>
  <si>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</si>
  <si>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</si>
  <si>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</si>
  <si>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</si>
  <si>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</si>
  <si>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</si>
  <si>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</si>
  <si>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</si>
  <si>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</si>
  <si>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</si>
  <si>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</si>
  <si>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</si>
  <si>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</si>
  <si>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</si>
  <si>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</si>
  <si>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</si>
  <si>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</si>
  <si>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</si>
  <si>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</si>
  <si>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</si>
  <si>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</si>
  <si>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</si>
  <si>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</si>
  <si>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</si>
  <si>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</si>
  <si>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</si>
  <si>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</si>
  <si>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</si>
  <si>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</si>
  <si>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</si>
  <si>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</si>
  <si>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</si>
  <si>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</si>
  <si>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</si>
  <si>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</si>
  <si>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</si>
  <si>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</si>
  <si>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</si>
  <si>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</si>
  <si>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</si>
  <si>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</si>
  <si>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</si>
  <si>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</si>
  <si>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</si>
  <si>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</si>
  <si>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</si>
  <si>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</si>
  <si>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</si>
  <si>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</si>
  <si>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</si>
  <si>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</si>
  <si>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</si>
  <si>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</si>
  <si>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</si>
  <si>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</si>
  <si>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</si>
  <si>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</si>
  <si>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</si>
  <si>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</si>
  <si>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</si>
  <si>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</si>
  <si>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</si>
  <si>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</si>
  <si>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</si>
  <si>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</si>
  <si>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</si>
  <si>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</si>
  <si>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</si>
  <si>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</si>
  <si>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</si>
  <si>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</si>
  <si>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</si>
  <si>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</si>
  <si>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</si>
  <si>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</si>
  <si>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</si>
  <si>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</si>
  <si>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</si>
  <si>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</si>
  <si>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</si>
  <si>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</si>
  <si>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</si>
  <si>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</si>
  <si>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</si>
  <si>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</si>
  <si>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</si>
  <si>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</si>
  <si>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</si>
  <si>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</si>
  <si>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</si>
  <si>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</si>
  <si>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</si>
  <si>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</si>
  <si>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</si>
  <si>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</si>
  <si>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</si>
  <si>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</si>
  <si>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</si>
  <si>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</si>
  <si>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</si>
  <si>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</si>
  <si>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</si>
  <si>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</si>
  <si>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</si>
  <si>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</si>
  <si>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</si>
  <si>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</si>
  <si>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</si>
  <si>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</si>
  <si>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</si>
  <si>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</si>
  <si>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</si>
  <si>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</si>
  <si>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</si>
  <si>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</si>
  <si>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</si>
  <si>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</si>
  <si>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</si>
  <si>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</si>
  <si>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</si>
  <si>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</si>
  <si>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</si>
  <si>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</si>
  <si>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</si>
  <si>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</si>
  <si>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</si>
  <si>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</si>
  <si>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</si>
  <si>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</si>
  <si>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</si>
  <si>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</si>
  <si>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</si>
  <si>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</si>
  <si>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</si>
  <si>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</si>
  <si>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</si>
  <si>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</si>
  <si>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</si>
  <si>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</si>
  <si>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</si>
  <si>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</si>
  <si>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</si>
  <si>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</si>
  <si>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</si>
  <si>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</si>
  <si>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</si>
  <si>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</si>
  <si>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</si>
  <si>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</si>
  <si>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</si>
  <si>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</si>
  <si>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</si>
  <si>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</si>
  <si>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</si>
  <si>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</si>
  <si>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</si>
  <si>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</si>
  <si>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</si>
  <si>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</si>
  <si>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</si>
  <si>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</si>
  <si>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</si>
  <si>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</si>
  <si>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</si>
  <si>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</si>
  <si>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</si>
  <si>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</si>
  <si>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</si>
  <si>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</si>
  <si>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</si>
  <si>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</si>
  <si>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</si>
  <si>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</si>
  <si>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</si>
  <si>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</si>
  <si>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</si>
  <si>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</si>
  <si>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</si>
  <si>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</si>
  <si>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</si>
  <si>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</si>
  <si>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</si>
  <si>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</si>
  <si>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</si>
  <si>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</si>
  <si>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</si>
  <si>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</si>
  <si>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</si>
  <si>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</si>
  <si>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</si>
  <si>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</si>
  <si>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</si>
  <si>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</si>
  <si>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</si>
  <si>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</si>
  <si>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</si>
  <si>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</si>
  <si>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</si>
  <si>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</si>
  <si>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</si>
  <si>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</si>
  <si>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</si>
  <si>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</si>
  <si>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</si>
  <si>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</si>
  <si>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</si>
  <si>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</si>
  <si>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</si>
  <si>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</si>
  <si>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</si>
  <si>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</si>
  <si>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</si>
  <si>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</si>
  <si>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</si>
  <si>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</si>
  <si>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</si>
  <si>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</si>
  <si>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</si>
  <si>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</si>
  <si>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</si>
  <si>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</si>
  <si>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</si>
  <si>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</si>
  <si>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</si>
  <si>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</si>
  <si>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</si>
  <si>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</si>
  <si>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</si>
  <si>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</si>
  <si>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</si>
  <si>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</si>
  <si>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</si>
  <si>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</si>
  <si>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</si>
  <si>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</si>
  <si>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</si>
  <si>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</si>
  <si>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</si>
  <si>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</si>
  <si>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</si>
  <si>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</si>
  <si>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</si>
  <si>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</si>
  <si>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</si>
  <si>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</si>
  <si>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</si>
  <si>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</si>
  <si>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</si>
  <si>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</si>
  <si>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</si>
  <si>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</si>
  <si>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</si>
  <si>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</si>
  <si>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</si>
  <si>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</si>
  <si>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</si>
  <si>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</si>
  <si>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</si>
  <si>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</si>
  <si>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</si>
  <si>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</si>
  <si>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</si>
  <si>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</si>
  <si>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</si>
  <si>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</si>
  <si>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</si>
  <si>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</si>
  <si>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</si>
  <si>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</si>
  <si>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</si>
  <si>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</si>
  <si>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</si>
  <si>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</si>
  <si>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</si>
  <si>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</si>
  <si>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</si>
  <si>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</si>
  <si>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</si>
  <si>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</si>
  <si>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</si>
  <si>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</si>
  <si>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</si>
  <si>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</si>
  <si>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</si>
  <si>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</si>
  <si>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</si>
  <si>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</si>
  <si>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</si>
  <si>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</si>
  <si>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</si>
  <si>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</si>
  <si>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</si>
  <si>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</si>
  <si>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</si>
  <si>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</si>
  <si>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</si>
  <si>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</si>
  <si>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</si>
  <si>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</si>
  <si>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</si>
  <si>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</si>
  <si>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</si>
  <si>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</si>
  <si>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</si>
  <si>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</si>
  <si>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</si>
  <si>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</si>
  <si>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</si>
  <si>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</si>
  <si>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</si>
  <si>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</si>
  <si>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</si>
  <si>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</si>
  <si>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</si>
  <si>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</si>
  <si>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</si>
  <si>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</si>
  <si>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</si>
  <si>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</si>
  <si>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</si>
  <si>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</si>
  <si>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</si>
  <si>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</si>
  <si>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</si>
  <si>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</si>
  <si>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</si>
  <si>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</si>
  <si>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</si>
  <si>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</si>
  <si>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</si>
  <si>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</si>
  <si>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</si>
  <si>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</si>
  <si>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</si>
  <si>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</si>
  <si>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</si>
  <si>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</si>
  <si>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</si>
  <si>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</si>
  <si>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</si>
  <si>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</si>
  <si>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</si>
  <si>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</si>
  <si>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</si>
  <si>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</si>
  <si>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</si>
  <si>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</si>
  <si>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</si>
  <si>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</si>
  <si>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</si>
  <si>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</si>
  <si>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</si>
  <si>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</si>
  <si>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</si>
  <si>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</si>
  <si>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</si>
  <si>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</si>
  <si>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</si>
  <si>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</si>
  <si>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</si>
  <si>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</si>
  <si>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</si>
  <si>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</si>
  <si>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</si>
  <si>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</si>
  <si>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</si>
  <si>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</si>
  <si>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</si>
  <si>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</si>
  <si>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</si>
  <si>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</si>
  <si>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</si>
  <si>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</si>
  <si>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</si>
  <si>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</si>
  <si>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</si>
  <si>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</si>
  <si>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</si>
  <si>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</si>
  <si>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</si>
  <si>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</si>
  <si>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</si>
  <si>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</si>
  <si>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</si>
  <si>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</si>
  <si>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</si>
  <si>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</si>
  <si>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</si>
  <si>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</si>
  <si>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</si>
  <si>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</si>
  <si>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</si>
  <si>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</si>
  <si>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</si>
  <si>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</si>
  <si>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</si>
  <si>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</si>
  <si>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</si>
  <si>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</si>
  <si>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</si>
  <si>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</si>
  <si>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</si>
  <si>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</si>
  <si>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</si>
  <si>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</si>
  <si>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</si>
  <si>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</si>
  <si>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</si>
  <si>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</si>
  <si>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</si>
  <si>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</si>
  <si>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</si>
  <si>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</si>
  <si>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</si>
  <si>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</si>
  <si>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</si>
  <si>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</si>
  <si>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</si>
  <si>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</si>
  <si>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</si>
  <si>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</si>
  <si>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</si>
  <si>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</si>
  <si>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</si>
  <si>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</si>
  <si>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</si>
  <si>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</si>
  <si>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</si>
  <si>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</si>
  <si>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</si>
  <si>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</si>
  <si>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</si>
  <si>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</si>
  <si>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</si>
  <si>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</si>
  <si>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</si>
  <si>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</si>
  <si>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</si>
  <si>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</si>
  <si>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</si>
  <si>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</si>
  <si>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</si>
  <si>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</si>
  <si>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</si>
  <si>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</si>
  <si>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</si>
  <si>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</si>
  <si>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</si>
  <si>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</si>
  <si>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</si>
  <si>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</si>
  <si>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</si>
  <si>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</si>
  <si>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</si>
  <si>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</si>
  <si>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</si>
  <si>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</si>
  <si>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</si>
  <si>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</si>
  <si>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</si>
  <si>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</si>
  <si>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</si>
  <si>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</si>
  <si>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</si>
  <si>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</si>
  <si>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</si>
  <si>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</si>
  <si>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</si>
  <si>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</si>
  <si>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</si>
  <si>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</si>
  <si>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</si>
  <si>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</si>
  <si>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</si>
  <si>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</si>
  <si>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</si>
  <si>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</si>
  <si>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</si>
  <si>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</si>
  <si>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</si>
  <si>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</si>
  <si>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</si>
  <si>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</si>
  <si>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</si>
  <si>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</si>
  <si>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</si>
  <si>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</si>
  <si>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</si>
  <si>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</si>
  <si>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</si>
  <si>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</si>
  <si>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</si>
  <si>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</si>
  <si>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</si>
  <si>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</si>
  <si>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</si>
  <si>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</si>
  <si>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</si>
  <si>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</si>
  <si>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</si>
  <si>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</si>
  <si>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</si>
  <si>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</si>
  <si>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</si>
  <si>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</si>
  <si>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</si>
  <si>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</si>
  <si>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</si>
  <si>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</si>
  <si>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</si>
  <si>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</si>
  <si>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</si>
  <si>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</si>
  <si>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</si>
  <si>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</si>
  <si>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</si>
  <si>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</si>
  <si>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</si>
  <si>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</si>
  <si>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</si>
  <si>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</si>
  <si>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</si>
  <si>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</si>
  <si>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</si>
  <si>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</si>
  <si>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</si>
  <si>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</si>
  <si>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</si>
  <si>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</si>
  <si>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</si>
  <si>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</si>
  <si>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</si>
  <si>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</si>
  <si>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</si>
  <si>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</si>
  <si>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</si>
  <si>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</si>
  <si>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</si>
  <si>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</si>
  <si>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</si>
  <si>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</si>
  <si>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</si>
  <si>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</si>
  <si>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</si>
  <si>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</si>
  <si>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</si>
  <si>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</si>
  <si>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</si>
  <si>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</si>
  <si>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</si>
  <si>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</si>
  <si>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</si>
  <si>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</si>
  <si>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</si>
  <si>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</si>
  <si>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</si>
  <si>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</si>
  <si>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</si>
  <si>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</si>
  <si>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</si>
  <si>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</si>
  <si>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</si>
  <si>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</si>
  <si>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</si>
  <si>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</si>
  <si>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</si>
  <si>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</si>
  <si>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</si>
  <si>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</si>
  <si>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</si>
  <si>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</si>
  <si>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</si>
  <si>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</si>
  <si>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</si>
  <si>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</si>
  <si>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</si>
  <si>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</si>
  <si>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</si>
  <si>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</si>
  <si>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</si>
  <si>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</si>
  <si>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</si>
  <si>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</si>
  <si>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</si>
  <si>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</si>
  <si>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</si>
  <si>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</si>
  <si>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</si>
  <si>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</si>
  <si>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</si>
  <si>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</si>
  <si>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</si>
  <si>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</si>
  <si>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</si>
  <si>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</si>
  <si>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</si>
  <si>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</si>
  <si>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</si>
  <si>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</si>
  <si>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</si>
  <si>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</si>
  <si>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</si>
  <si>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</si>
  <si>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</si>
  <si>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</si>
  <si>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</si>
  <si>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</si>
  <si>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</si>
  <si>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</si>
  <si>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</si>
  <si>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</si>
  <si>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</si>
  <si>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</si>
  <si>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</si>
  <si>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</si>
  <si>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</si>
  <si>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</si>
  <si>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</si>
  <si>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</si>
  <si>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</si>
  <si>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</si>
  <si>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</si>
  <si>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</si>
  <si>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</si>
  <si>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</si>
  <si>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</si>
  <si>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</si>
  <si>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</si>
  <si>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</si>
  <si>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</si>
  <si>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</si>
  <si>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</si>
  <si>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</si>
  <si>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</si>
  <si>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</si>
  <si>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</si>
  <si>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</si>
  <si>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</si>
  <si>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</si>
  <si>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</si>
  <si>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</si>
  <si>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</si>
  <si>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</si>
  <si>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</si>
  <si>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</si>
  <si>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</si>
  <si>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</si>
  <si>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</si>
  <si>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</si>
  <si>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</si>
  <si>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</si>
  <si>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</si>
  <si>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</si>
  <si>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</si>
  <si>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</si>
  <si>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</si>
  <si>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</si>
  <si>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</si>
  <si>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</si>
  <si>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</si>
  <si>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</si>
  <si>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</si>
  <si>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</si>
  <si>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</si>
  <si>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</si>
  <si>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</si>
  <si>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</si>
  <si>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</si>
  <si>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</si>
  <si>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</si>
  <si>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</si>
  <si>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</si>
  <si>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</si>
  <si>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</si>
  <si>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</si>
  <si>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</si>
  <si>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</si>
  <si>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</si>
  <si>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</si>
  <si>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</si>
  <si>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</si>
  <si>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</si>
  <si>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</si>
  <si>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</si>
  <si>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</si>
  <si>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</si>
  <si>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</si>
  <si>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</si>
  <si>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</si>
  <si>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</si>
  <si>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</si>
  <si>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</si>
  <si>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</si>
  <si>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</si>
  <si>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</si>
  <si>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</si>
  <si>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</si>
  <si>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</si>
  <si>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</si>
  <si>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</si>
  <si>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</si>
  <si>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</si>
  <si>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</si>
  <si>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</si>
  <si>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</si>
  <si>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</si>
  <si>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</si>
  <si>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</si>
  <si>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</si>
  <si>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</si>
  <si>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</si>
  <si>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</si>
  <si>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</si>
  <si>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</si>
  <si>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</si>
  <si>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</si>
  <si>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</si>
  <si>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</si>
  <si>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</si>
  <si>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</si>
  <si>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</si>
  <si>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</si>
  <si>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</si>
  <si>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</si>
  <si>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</si>
  <si>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</si>
  <si>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</si>
  <si>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</si>
  <si>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</si>
  <si>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</si>
  <si>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</si>
  <si>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</si>
  <si>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</si>
  <si>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</si>
  <si>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</si>
  <si>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</si>
  <si>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</si>
  <si>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</si>
  <si>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</si>
  <si>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</si>
  <si>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</si>
  <si>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</si>
  <si>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</si>
  <si>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</si>
  <si>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</si>
  <si>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</si>
  <si>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</si>
  <si>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</si>
  <si>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</si>
  <si>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</si>
  <si>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</si>
  <si>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</si>
  <si>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</si>
  <si>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</si>
  <si>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</si>
  <si>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</si>
  <si>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</si>
  <si>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</si>
  <si>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</si>
  <si>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</si>
  <si>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</si>
  <si>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</si>
  <si>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</si>
  <si>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</si>
  <si>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</si>
  <si>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</si>
  <si>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</si>
  <si>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</si>
  <si>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</si>
  <si>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</si>
  <si>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</si>
  <si>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</si>
  <si>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</si>
  <si>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</si>
  <si>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</si>
  <si>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</si>
  <si>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</si>
  <si>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</si>
  <si>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</si>
  <si>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</si>
  <si>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</si>
  <si>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</si>
  <si>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</si>
  <si>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</si>
  <si>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</si>
  <si>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</si>
  <si>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</si>
  <si>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</si>
  <si>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</si>
  <si>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</si>
  <si>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</si>
  <si>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</si>
  <si>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</si>
  <si>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</si>
  <si>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</si>
  <si>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</si>
  <si>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</si>
  <si>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</si>
  <si>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</si>
  <si>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</si>
  <si>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</si>
  <si>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</si>
  <si>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</si>
  <si>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</si>
  <si>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</si>
  <si>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</si>
  <si>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</si>
  <si>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</si>
  <si>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</si>
  <si>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</si>
  <si>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</si>
  <si>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</si>
  <si>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</si>
  <si>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</si>
  <si>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</si>
  <si>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</si>
  <si>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</si>
  <si>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</si>
  <si>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</si>
  <si>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</si>
  <si>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</si>
  <si>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</si>
  <si>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</si>
  <si>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</si>
  <si>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</si>
  <si>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</si>
  <si>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</si>
  <si>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</si>
  <si>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</si>
  <si>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</si>
  <si>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</si>
  <si>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</si>
  <si>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</si>
  <si>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</si>
  <si>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</si>
  <si>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</si>
  <si>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</si>
  <si>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</si>
  <si>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</si>
  <si>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</si>
  <si>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</si>
  <si>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</si>
  <si>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</si>
  <si>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</si>
  <si>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</si>
  <si>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</si>
  <si>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</si>
  <si>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</si>
  <si>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</si>
  <si>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</si>
  <si>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</si>
  <si>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</si>
  <si>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</si>
  <si>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</si>
  <si>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</si>
  <si>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</si>
  <si>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</si>
  <si>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</si>
  <si>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</si>
  <si>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</si>
  <si>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</si>
  <si>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</si>
  <si>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</si>
  <si>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</si>
  <si>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</si>
  <si>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</si>
  <si>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</si>
  <si>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</si>
  <si>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</si>
  <si>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</si>
  <si>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</si>
  <si>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</si>
  <si>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</si>
  <si>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</si>
  <si>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</si>
  <si>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</si>
  <si>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</si>
  <si>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</si>
  <si>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</si>
  <si>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</si>
  <si>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</si>
  <si>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</si>
  <si>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</si>
  <si>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</si>
  <si>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</si>
  <si>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</si>
  <si>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</si>
  <si>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</si>
  <si>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</si>
  <si>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</si>
  <si>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</si>
  <si>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</si>
  <si>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</si>
  <si>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</si>
  <si>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</si>
  <si>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</si>
  <si>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</si>
  <si>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</si>
  <si>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</si>
  <si>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</si>
  <si>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</si>
  <si>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</si>
  <si>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</si>
  <si>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</si>
  <si>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</si>
  <si>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</si>
  <si>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</si>
  <si>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</si>
  <si>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</si>
  <si>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</si>
  <si>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</si>
  <si>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</si>
  <si>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</si>
  <si>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</si>
  <si>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</si>
  <si>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</si>
  <si>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</si>
  <si>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</si>
  <si>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</si>
  <si>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</si>
  <si>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</si>
  <si>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</si>
  <si>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</si>
  <si>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</si>
  <si>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</si>
  <si>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</si>
  <si>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</si>
  <si>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</si>
  <si>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</si>
  <si>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</si>
  <si>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</si>
  <si>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</si>
  <si>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</si>
  <si>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</si>
  <si>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</si>
  <si>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</si>
  <si>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</si>
  <si>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</si>
  <si>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</si>
  <si>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</si>
  <si>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</si>
  <si>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</si>
  <si>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</si>
  <si>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</si>
  <si>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</si>
  <si>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</si>
  <si>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</si>
  <si>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</si>
  <si>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</si>
  <si>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</si>
  <si>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</si>
  <si>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</si>
  <si>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</si>
  <si>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</si>
  <si>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</si>
  <si>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</si>
  <si>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</si>
  <si>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</si>
  <si>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</si>
  <si>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</si>
  <si>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</si>
  <si>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</si>
  <si>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</si>
  <si>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</si>
  <si>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</si>
  <si>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</si>
  <si>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</si>
  <si>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</si>
  <si>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</si>
  <si>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</si>
  <si>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</si>
  <si>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</si>
  <si>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</si>
  <si>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</si>
  <si>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</si>
  <si>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</si>
  <si>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</si>
  <si>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</si>
  <si>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</si>
  <si>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</si>
  <si>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</si>
  <si>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</si>
  <si>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</si>
  <si>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</si>
  <si>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</si>
  <si>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</si>
  <si>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</si>
  <si>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</si>
  <si>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</si>
  <si>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</si>
  <si>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</si>
  <si>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</si>
  <si>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</si>
  <si>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</si>
  <si>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</si>
  <si>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</si>
  <si>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</si>
  <si>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</si>
  <si>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</si>
  <si>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</si>
  <si>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</si>
  <si>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</si>
  <si>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</si>
  <si>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</si>
  <si>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</si>
  <si>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</si>
  <si>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</si>
  <si>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</si>
  <si>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</si>
  <si>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</si>
  <si>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</si>
  <si>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</si>
  <si>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</si>
  <si>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</si>
  <si>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</si>
  <si>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</si>
  <si>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</si>
  <si>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</si>
  <si>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</si>
  <si>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</si>
  <si>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</si>
  <si>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</si>
  <si>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</si>
  <si>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</si>
  <si>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</si>
  <si>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</si>
  <si>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</si>
  <si>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</si>
  <si>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</si>
  <si>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</si>
  <si>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</si>
  <si>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</si>
  <si>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</si>
  <si>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</si>
  <si>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</si>
  <si>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</si>
  <si>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</si>
  <si>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</si>
  <si>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</si>
  <si>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</si>
  <si>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</si>
  <si>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</si>
  <si>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</si>
  <si>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</si>
  <si>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</si>
  <si>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</si>
  <si>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</si>
  <si>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</si>
  <si>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</si>
  <si>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</si>
  <si>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</si>
  <si>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</si>
  <si>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</si>
  <si>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</si>
  <si>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</si>
  <si>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</si>
  <si>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</si>
  <si>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</si>
  <si>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</si>
  <si>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</si>
  <si>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</si>
  <si>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</si>
  <si>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</si>
  <si>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</si>
  <si>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</si>
  <si>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</si>
  <si>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</si>
  <si>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</si>
  <si>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</si>
  <si>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</si>
  <si>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</si>
  <si>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</si>
  <si>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</si>
  <si>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</si>
  <si>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</si>
  <si>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</si>
  <si>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</si>
  <si>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</si>
  <si>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</si>
  <si>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</si>
  <si>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</si>
  <si>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</si>
  <si>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</si>
  <si>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</si>
  <si>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</si>
  <si>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</si>
  <si>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</si>
  <si>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</si>
  <si>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</si>
  <si>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</si>
  <si>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</si>
  <si>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</si>
  <si>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</si>
  <si>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</si>
  <si>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</si>
  <si>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</si>
  <si>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</si>
  <si>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</si>
  <si>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</si>
  <si>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</si>
  <si>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</si>
  <si>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</si>
  <si>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</si>
  <si>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</si>
  <si>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</si>
  <si>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</si>
  <si>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</si>
  <si>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</si>
  <si>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</si>
  <si>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</si>
  <si>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</si>
  <si>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</si>
  <si>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</si>
  <si>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</si>
  <si>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</si>
  <si>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</si>
  <si>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</si>
  <si>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</si>
  <si>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</si>
  <si>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</si>
  <si>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</si>
  <si>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</si>
  <si>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</si>
  <si>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</si>
  <si>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</si>
  <si>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</si>
  <si>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</si>
  <si>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</si>
  <si>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</si>
  <si>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</si>
  <si>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</si>
  <si>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</si>
  <si>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</si>
  <si>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</si>
  <si>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</si>
  <si>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</si>
  <si>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</si>
  <si>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</si>
  <si>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</si>
  <si>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</si>
  <si>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</si>
  <si>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</si>
  <si>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</si>
  <si>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</si>
  <si>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</si>
  <si>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</si>
  <si>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</si>
  <si>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</si>
  <si>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</si>
  <si>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</si>
  <si>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</si>
  <si>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</si>
  <si>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</si>
  <si>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</si>
  <si>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</si>
  <si>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</si>
  <si>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</si>
  <si>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</si>
  <si>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</si>
  <si>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</si>
  <si>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</si>
  <si>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</si>
  <si>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</si>
  <si>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</si>
  <si>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</si>
  <si>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</si>
  <si>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</si>
  <si>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</si>
  <si>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</si>
  <si>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</si>
  <si>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</si>
  <si>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</si>
  <si>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</si>
  <si>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</si>
  <si>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</si>
  <si>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</si>
  <si>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</si>
  <si>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</si>
  <si>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</si>
  <si>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</si>
  <si>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</si>
  <si>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</si>
  <si>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</si>
  <si>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</si>
  <si>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</si>
  <si>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</si>
  <si>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</si>
  <si>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</si>
  <si>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</si>
  <si>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</si>
  <si>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</si>
  <si>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</si>
  <si>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</si>
  <si>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</si>
  <si>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</si>
  <si>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</si>
  <si>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</si>
  <si>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</si>
  <si>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</si>
  <si>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</si>
  <si>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</si>
  <si>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</si>
  <si>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</si>
  <si>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</si>
  <si>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</si>
  <si>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</si>
  <si>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</si>
  <si>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</si>
  <si>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</si>
  <si>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</si>
  <si>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</si>
  <si>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</si>
  <si>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</si>
  <si>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</si>
  <si>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</si>
  <si>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</si>
  <si>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</si>
  <si>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</si>
  <si>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</si>
  <si>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</si>
  <si>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</si>
  <si>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</si>
  <si>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</si>
  <si>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</si>
  <si>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</si>
  <si>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</si>
  <si>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</si>
  <si>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</si>
  <si>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</si>
  <si>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</si>
  <si>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</si>
  <si>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</si>
  <si>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</si>
  <si>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</si>
  <si>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</si>
  <si>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</si>
  <si>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</si>
  <si>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</si>
  <si>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</si>
  <si>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</si>
  <si>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</si>
  <si>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</si>
  <si>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</si>
  <si>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</si>
  <si>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</si>
  <si>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</si>
  <si>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</si>
  <si>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</si>
  <si>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</si>
  <si>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</si>
  <si>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</si>
  <si>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</si>
  <si>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</si>
  <si>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</si>
  <si>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</si>
  <si>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</si>
  <si>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</si>
  <si>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</si>
  <si>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</si>
  <si>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</si>
  <si>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</si>
  <si>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</si>
  <si>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</si>
  <si>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</si>
  <si>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</si>
  <si>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</si>
  <si>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</si>
  <si>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</si>
  <si>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</si>
  <si>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</si>
  <si>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</si>
  <si>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</si>
  <si>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</si>
  <si>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</si>
  <si>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</si>
  <si>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</si>
  <si>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</si>
  <si>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</si>
  <si>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</si>
  <si>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</si>
  <si>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</si>
  <si>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</si>
  <si>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</si>
  <si>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</si>
  <si>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</si>
  <si>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</si>
  <si>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</si>
  <si>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</si>
  <si>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</si>
  <si>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</si>
  <si>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</si>
  <si>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</si>
  <si>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</si>
  <si>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</si>
  <si>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</si>
  <si>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</si>
  <si>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</si>
  <si>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</si>
  <si>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</si>
  <si>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</si>
  <si>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</si>
  <si>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</si>
  <si>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</si>
  <si>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</si>
  <si>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</si>
  <si>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</si>
  <si>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</si>
  <si>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</si>
  <si>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</si>
  <si>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</si>
  <si>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</si>
  <si>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</si>
  <si>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</si>
  <si>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</si>
  <si>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</si>
  <si>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</si>
  <si>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</si>
  <si>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</si>
  <si>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</si>
  <si>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</si>
  <si>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</si>
  <si>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</si>
  <si>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</si>
  <si>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</si>
  <si>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</si>
  <si>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</si>
  <si>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</si>
  <si>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</si>
  <si>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</si>
  <si>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</si>
  <si>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</si>
  <si>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</si>
  <si>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</si>
  <si>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</si>
  <si>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</si>
  <si>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</si>
  <si>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</si>
  <si>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</si>
  <si>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</si>
  <si>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</si>
  <si>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</si>
  <si>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</si>
  <si>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</si>
  <si>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</si>
  <si>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</si>
  <si>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</si>
  <si>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</si>
  <si>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</si>
  <si>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</si>
  <si>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</si>
  <si>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</si>
  <si>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</si>
  <si>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</si>
  <si>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</si>
  <si>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</si>
  <si>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</si>
  <si>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</si>
  <si>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</si>
  <si>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</si>
  <si>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</si>
  <si>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</si>
  <si>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</si>
  <si>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</si>
  <si>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</si>
  <si>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</si>
  <si>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</si>
  <si>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</si>
  <si>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</si>
  <si>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</si>
  <si>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</si>
  <si>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</si>
  <si>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</si>
  <si>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</si>
  <si>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</si>
  <si>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</si>
  <si>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</si>
  <si>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</si>
  <si>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</si>
  <si>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</si>
  <si>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</si>
  <si>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</si>
  <si>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</si>
  <si>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</si>
  <si>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</si>
  <si>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</si>
  <si>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</si>
  <si>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</si>
  <si>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</si>
  <si>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</si>
  <si>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</si>
  <si>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</si>
  <si>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</si>
  <si>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</si>
  <si>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</si>
  <si>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</si>
  <si>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</si>
  <si>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</si>
  <si>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</si>
  <si>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</si>
  <si>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</si>
  <si>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</si>
  <si>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</si>
  <si>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</si>
  <si>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</si>
  <si>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</si>
  <si>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</si>
  <si>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</si>
  <si>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</si>
  <si>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</si>
  <si>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</si>
  <si>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</si>
  <si>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</si>
  <si>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</si>
  <si>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</si>
  <si>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</si>
  <si>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</si>
  <si>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</si>
  <si>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</si>
  <si>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</si>
  <si>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</si>
  <si>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</si>
  <si>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</si>
  <si>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</si>
  <si>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</si>
  <si>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</si>
  <si>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</si>
  <si>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</si>
  <si>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</si>
  <si>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</si>
  <si>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</si>
  <si>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</si>
  <si>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</si>
  <si>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</si>
  <si>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</si>
  <si>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</si>
  <si>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</si>
  <si>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</si>
  <si>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</si>
  <si>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</si>
  <si>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</si>
  <si>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</si>
  <si>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</si>
  <si>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</si>
  <si>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</si>
  <si>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</si>
  <si>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</si>
  <si>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</si>
  <si>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</si>
  <si>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</si>
  <si>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</si>
  <si>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</si>
  <si>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</si>
  <si>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</si>
  <si>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</si>
  <si>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</si>
  <si>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</si>
  <si>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</si>
  <si>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</si>
  <si>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</si>
  <si>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</si>
  <si>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</si>
  <si>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</si>
  <si>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</si>
  <si>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</si>
  <si>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</si>
  <si>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</si>
  <si>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</si>
  <si>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</si>
  <si>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</si>
  <si>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</si>
  <si>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</si>
  <si>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</si>
  <si>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</si>
  <si>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</si>
  <si>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</si>
  <si>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</si>
  <si>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</si>
  <si>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</si>
  <si>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</si>
  <si>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</si>
  <si>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</si>
  <si>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</si>
  <si>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</si>
  <si>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</si>
  <si>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</si>
  <si>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</si>
  <si>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</si>
  <si>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</si>
  <si>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</si>
  <si>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</si>
  <si>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</si>
  <si>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</si>
  <si>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</si>
  <si>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</si>
  <si>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</si>
  <si>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</si>
  <si>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</si>
  <si>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</si>
  <si>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</si>
  <si>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</si>
  <si>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</si>
  <si>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</si>
  <si>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</si>
  <si>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</si>
  <si>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</si>
  <si>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</si>
  <si>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</si>
  <si>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</si>
  <si>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</si>
  <si>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</si>
  <si>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</si>
  <si>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</si>
  <si>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</si>
  <si>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</si>
  <si>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</si>
  <si>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</si>
  <si>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</si>
  <si>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</si>
  <si>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</si>
  <si>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</si>
  <si>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</si>
  <si>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</si>
  <si>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</si>
  <si>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</si>
  <si>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</si>
  <si>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</si>
  <si>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</si>
  <si>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</si>
  <si>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</si>
  <si>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</si>
  <si>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</si>
  <si>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</si>
  <si>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</si>
  <si>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</si>
  <si>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</si>
  <si>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</si>
  <si>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</si>
  <si>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</si>
  <si>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</si>
  <si>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</si>
  <si>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</si>
  <si>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</si>
  <si>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</si>
  <si>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</si>
  <si>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</si>
  <si>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</si>
  <si>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</si>
  <si>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</si>
  <si>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</si>
  <si>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</si>
  <si>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</si>
  <si>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</si>
  <si>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</si>
  <si>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</si>
  <si>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</si>
  <si>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</si>
  <si>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</si>
  <si>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</si>
  <si>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</si>
  <si>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</si>
  <si>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</si>
  <si>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</si>
  <si>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</si>
  <si>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</si>
  <si>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</si>
  <si>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</si>
  <si>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</si>
  <si>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</si>
  <si>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</si>
  <si>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</si>
  <si>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</si>
  <si>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</si>
  <si>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</si>
  <si>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</si>
  <si>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</si>
  <si>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</si>
  <si>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</si>
  <si>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</si>
  <si>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</si>
  <si>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</si>
  <si>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</si>
  <si>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</si>
  <si>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</si>
  <si>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</si>
  <si>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</si>
  <si>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</si>
  <si>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</si>
  <si>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</si>
  <si>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</si>
  <si>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</si>
  <si>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</si>
  <si>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</si>
  <si>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</si>
  <si>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</si>
  <si>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</si>
  <si>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</si>
  <si>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</si>
  <si>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</si>
  <si>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</si>
  <si>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</si>
  <si>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</si>
  <si>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</si>
  <si>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</si>
  <si>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</si>
  <si>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</si>
  <si>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</si>
  <si>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</si>
  <si>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</si>
  <si>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</si>
  <si>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</si>
  <si>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</si>
  <si>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</si>
  <si>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</si>
  <si>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</si>
  <si>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</si>
  <si>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</si>
  <si>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</si>
  <si>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</si>
  <si>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</si>
  <si>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</si>
  <si>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</si>
  <si>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</si>
  <si>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</si>
  <si>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</si>
  <si>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</si>
  <si>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</si>
  <si>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</si>
  <si>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</si>
  <si>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</si>
  <si>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</si>
  <si>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</si>
  <si>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</si>
  <si>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</si>
  <si>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</si>
  <si>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</si>
  <si>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</si>
  <si>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</si>
  <si>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</si>
  <si>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</si>
  <si>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</si>
  <si>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</si>
  <si>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</si>
  <si>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</si>
  <si>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</si>
  <si>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</si>
  <si>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</si>
  <si>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</si>
  <si>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</si>
  <si>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</si>
  <si>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</si>
  <si>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</si>
  <si>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</si>
  <si>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</si>
  <si>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</si>
  <si>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</si>
  <si>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</si>
  <si>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</si>
  <si>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</si>
  <si>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</si>
  <si>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</si>
  <si>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</si>
  <si>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</si>
  <si>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</si>
  <si>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</si>
  <si>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</si>
  <si>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</si>
  <si>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</si>
  <si>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</si>
  <si>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</si>
  <si>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</si>
  <si>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</si>
  <si>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</si>
  <si>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</si>
  <si>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</si>
  <si>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</si>
  <si>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</si>
  <si>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</si>
  <si>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</si>
  <si>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</si>
  <si>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</si>
  <si>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</si>
  <si>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</si>
  <si>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</si>
  <si>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</si>
  <si>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</si>
  <si>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</si>
  <si>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</si>
  <si>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</si>
  <si>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</si>
  <si>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</si>
  <si>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</si>
  <si>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</si>
  <si>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</si>
  <si>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</si>
  <si>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</si>
  <si>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</si>
  <si>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</si>
  <si>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</si>
  <si>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</si>
  <si>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</si>
  <si>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</si>
  <si>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</si>
  <si>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</si>
  <si>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</si>
  <si>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</si>
  <si>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</si>
  <si>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</si>
  <si>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</si>
  <si>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</si>
  <si>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</si>
  <si>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</si>
  <si>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</si>
  <si>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</si>
  <si>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</si>
  <si>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</si>
  <si>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</si>
  <si>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</si>
  <si>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</si>
  <si>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</si>
  <si>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</si>
  <si>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</si>
  <si>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</si>
  <si>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</si>
  <si>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</si>
  <si>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</si>
  <si>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</si>
  <si>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</si>
  <si>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</si>
  <si>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</si>
  <si>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</si>
  <si>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</si>
  <si>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</si>
  <si>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</si>
  <si>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</si>
  <si>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</si>
  <si>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</si>
  <si>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</si>
  <si>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</si>
  <si>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</si>
  <si>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</si>
  <si>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</si>
  <si>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</si>
  <si>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</si>
  <si>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</si>
  <si>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</si>
  <si>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</si>
  <si>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</si>
  <si>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</si>
  <si>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</si>
  <si>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</si>
  <si>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</si>
  <si>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</si>
  <si>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</si>
  <si>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</si>
  <si>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</si>
  <si>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</si>
  <si>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</si>
  <si>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</si>
  <si>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</si>
  <si>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</si>
  <si>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</si>
  <si>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</si>
  <si>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</si>
  <si>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</si>
  <si>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</si>
  <si>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</si>
  <si>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</si>
  <si>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</si>
  <si>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</si>
  <si>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</si>
  <si>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</si>
  <si>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</si>
  <si>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</si>
  <si>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</si>
  <si>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</si>
  <si>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</si>
  <si>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</si>
  <si>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</si>
  <si>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</si>
  <si>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</si>
  <si>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</si>
  <si>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</si>
  <si>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</si>
  <si>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</si>
  <si>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</si>
  <si>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</si>
  <si>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</si>
  <si>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</si>
  <si>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</si>
  <si>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</si>
  <si>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</si>
  <si>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</si>
  <si>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</si>
  <si>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</si>
  <si>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</si>
  <si>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</si>
  <si>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</si>
  <si>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</si>
  <si>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</si>
  <si>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</si>
  <si>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</si>
  <si>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</si>
  <si>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</si>
  <si>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</si>
  <si>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</si>
  <si>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</si>
  <si>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</si>
  <si>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</si>
  <si>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</si>
  <si>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</si>
  <si>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</si>
  <si>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</si>
  <si>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</si>
  <si>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</si>
  <si>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</si>
  <si>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</si>
  <si>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</si>
  <si>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</si>
  <si>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</si>
  <si>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</si>
  <si>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</si>
  <si>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</si>
  <si>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</si>
  <si>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</si>
  <si>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</si>
  <si>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</si>
  <si>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</si>
  <si>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</si>
  <si>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</si>
  <si>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</si>
  <si>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</si>
  <si>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</si>
  <si>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</si>
  <si>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</si>
  <si>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</si>
  <si>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</si>
  <si>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</si>
  <si>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</si>
  <si>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</si>
  <si>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</si>
  <si>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</si>
  <si>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</si>
  <si>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</si>
  <si>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</si>
  <si>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</si>
  <si>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</si>
  <si>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</si>
  <si>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</si>
  <si>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</si>
  <si>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</si>
  <si>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</si>
  <si>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</si>
  <si>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</si>
  <si>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</si>
  <si>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</si>
  <si>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</si>
  <si>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</si>
  <si>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</si>
  <si>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</si>
  <si>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</si>
  <si>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</si>
  <si>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</si>
  <si>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</si>
  <si>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</si>
  <si>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</si>
  <si>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</si>
  <si>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</si>
  <si>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</si>
  <si>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</si>
  <si>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</si>
  <si>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</si>
  <si>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</si>
  <si>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</si>
  <si>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</si>
  <si>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</si>
  <si>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</si>
  <si>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</si>
  <si>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</si>
  <si>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</si>
  <si>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</si>
  <si>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</si>
  <si>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</si>
  <si>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</si>
  <si>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</si>
  <si>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</si>
  <si>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</si>
  <si>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</si>
  <si>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</si>
  <si>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</si>
  <si>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</si>
  <si>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</si>
  <si>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</si>
  <si>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</si>
  <si>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</si>
  <si>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</si>
  <si>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</si>
  <si>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</si>
  <si>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</si>
  <si>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</si>
  <si>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</si>
  <si>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</si>
  <si>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</si>
  <si>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</si>
  <si>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</si>
  <si>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</si>
  <si>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</si>
  <si>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</si>
  <si>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</si>
  <si>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</si>
  <si>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</si>
  <si>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</si>
  <si>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</si>
  <si>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</si>
  <si>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</si>
  <si>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</si>
  <si>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</si>
  <si>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</si>
  <si>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</si>
  <si>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</si>
  <si>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</si>
  <si>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</si>
  <si>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</si>
  <si>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</si>
  <si>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</si>
  <si>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</si>
  <si>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</si>
  <si>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</si>
  <si>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</si>
  <si>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</si>
  <si>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</si>
  <si>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</si>
  <si>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</si>
  <si>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</si>
  <si>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</si>
  <si>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</si>
  <si>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</si>
  <si>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</si>
  <si>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</si>
  <si>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</si>
  <si>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</si>
  <si>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</si>
  <si>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</si>
  <si>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</si>
  <si>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</si>
  <si>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</si>
  <si>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</si>
  <si>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</si>
  <si>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</si>
  <si>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</si>
  <si>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</si>
  <si>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</si>
  <si>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</si>
  <si>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</si>
  <si>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</si>
  <si>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</si>
  <si>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</si>
  <si>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</si>
  <si>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</si>
  <si>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</si>
  <si>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</si>
  <si>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</si>
  <si>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</si>
  <si>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</si>
  <si>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</si>
  <si>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</si>
  <si>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</si>
  <si>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</si>
  <si>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</si>
  <si>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</si>
  <si>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</si>
  <si>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</si>
  <si>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</si>
  <si>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</si>
  <si>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</si>
  <si>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</si>
  <si>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</si>
  <si>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</si>
  <si>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</si>
  <si>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</si>
  <si>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</si>
  <si>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</si>
  <si>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</si>
  <si>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</si>
  <si>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</si>
  <si>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</si>
  <si>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</si>
  <si>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</si>
  <si>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</si>
  <si>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</si>
  <si>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</si>
  <si>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</si>
  <si>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</si>
  <si>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</si>
  <si>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</si>
  <si>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</si>
  <si>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</si>
  <si>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</si>
  <si>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</si>
  <si>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</si>
  <si>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</si>
  <si>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</si>
  <si>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</si>
  <si>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</si>
  <si>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</si>
  <si>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</si>
  <si>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</si>
  <si>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</si>
  <si>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</si>
  <si>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</si>
  <si>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</si>
  <si>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</si>
  <si>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</si>
  <si>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</si>
  <si>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</si>
  <si>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</si>
  <si>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</si>
  <si>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</si>
  <si>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</si>
  <si>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</si>
  <si>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</si>
  <si>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</si>
  <si>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</si>
  <si>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</si>
  <si>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</si>
  <si>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</si>
  <si>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</si>
  <si>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</si>
  <si>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</si>
  <si>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</si>
  <si>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</si>
  <si>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</si>
  <si>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</si>
  <si>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</si>
  <si>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</si>
  <si>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</si>
  <si>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</si>
  <si>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</si>
  <si>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</si>
  <si>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</si>
  <si>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</si>
  <si>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</si>
  <si>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</si>
  <si>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</si>
  <si>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</si>
  <si>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</si>
  <si>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</si>
  <si>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</si>
  <si>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</si>
  <si>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</si>
  <si>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</si>
  <si>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</si>
  <si>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</si>
  <si>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</si>
  <si>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</si>
  <si>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</si>
  <si>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</si>
  <si>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</si>
  <si>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</si>
  <si>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</si>
  <si>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</si>
  <si>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</si>
  <si>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</si>
  <si>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</si>
  <si>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</si>
  <si>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</si>
  <si>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</si>
  <si>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</si>
  <si>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</si>
  <si>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</si>
  <si>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</si>
  <si>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</si>
  <si>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</si>
  <si>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</si>
  <si>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</si>
  <si>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</si>
  <si>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</si>
  <si>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</si>
  <si>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</si>
  <si>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</si>
  <si>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</si>
  <si>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</si>
  <si>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</si>
  <si>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</si>
  <si>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</si>
  <si>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</si>
  <si>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</si>
  <si>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</si>
  <si>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</si>
  <si>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</si>
  <si>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</si>
  <si>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</si>
  <si>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</si>
  <si>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</si>
  <si>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</si>
  <si>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</si>
  <si>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</si>
  <si>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</si>
  <si>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</si>
  <si>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</si>
  <si>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</si>
  <si>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</si>
  <si>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</si>
  <si>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</si>
  <si>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</si>
  <si>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</si>
  <si>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</si>
  <si>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</si>
  <si>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</si>
  <si>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</si>
  <si>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</si>
  <si>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</si>
  <si>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</si>
  <si>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</si>
  <si>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</si>
  <si>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</si>
  <si>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</si>
  <si>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</si>
  <si>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</si>
  <si>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</si>
  <si>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</si>
  <si>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</si>
  <si>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</si>
  <si>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</si>
  <si>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</si>
  <si>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</si>
  <si>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</si>
  <si>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</si>
  <si>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</si>
  <si>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</si>
  <si>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</si>
  <si>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</si>
  <si>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</si>
  <si>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</si>
  <si>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</si>
  <si>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</si>
  <si>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</si>
  <si>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</si>
  <si>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</si>
  <si>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</si>
  <si>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</si>
  <si>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</si>
  <si>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</si>
  <si>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</si>
  <si>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</si>
  <si>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</si>
  <si>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</si>
  <si>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</si>
  <si>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</si>
  <si>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</si>
  <si>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</si>
  <si>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</si>
  <si>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</si>
  <si>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</si>
  <si>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</si>
  <si>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</si>
  <si>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</si>
  <si>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</si>
  <si>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</si>
  <si>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</si>
  <si>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</si>
  <si>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</si>
  <si>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</si>
  <si>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</si>
  <si>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</si>
  <si>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</si>
  <si>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</si>
  <si>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</si>
  <si>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</si>
  <si>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</si>
  <si>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</si>
  <si>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</si>
  <si>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</si>
  <si>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</si>
  <si>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</si>
  <si>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</si>
  <si>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</si>
  <si>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</si>
  <si>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</si>
  <si>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</si>
  <si>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</si>
  <si>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</si>
  <si>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</si>
  <si>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</si>
  <si>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</si>
  <si>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</si>
  <si>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</si>
  <si>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</si>
  <si>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</si>
  <si>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</si>
  <si>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</si>
  <si>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</si>
  <si>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</si>
  <si>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</si>
  <si>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</si>
  <si>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</si>
  <si>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</si>
  <si>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</si>
  <si>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</si>
  <si>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</si>
  <si>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</si>
  <si>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</si>
  <si>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</si>
  <si>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</si>
  <si>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</si>
  <si>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</si>
  <si>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</si>
  <si>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</si>
  <si>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</si>
  <si>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</si>
  <si>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</si>
  <si>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</si>
  <si>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</si>
  <si>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</si>
  <si>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</si>
  <si>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</si>
  <si>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</si>
  <si>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</si>
  <si>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</si>
  <si>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</si>
  <si>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</si>
  <si>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</si>
  <si>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</si>
  <si>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</si>
  <si>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</si>
  <si>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</si>
  <si>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</si>
  <si>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</si>
  <si>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</si>
  <si>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</si>
  <si>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</si>
  <si>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</si>
  <si>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</si>
  <si>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</si>
  <si>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</si>
  <si>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</si>
  <si>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</si>
  <si>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</si>
  <si>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</si>
  <si>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</si>
  <si>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</si>
  <si>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</si>
  <si>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</si>
  <si>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</si>
  <si>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</si>
  <si>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</si>
  <si>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</si>
  <si>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</si>
  <si>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</si>
  <si>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</si>
  <si>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</si>
  <si>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</si>
  <si>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</si>
  <si>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</si>
  <si>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</si>
  <si>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</si>
  <si>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</si>
  <si>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</si>
  <si>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</si>
  <si>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</si>
  <si>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</si>
  <si>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</si>
  <si>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</si>
  <si>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</si>
  <si>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</si>
  <si>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</si>
  <si>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</si>
  <si>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</si>
  <si>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</si>
  <si>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</si>
  <si>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</si>
  <si>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</si>
  <si>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</si>
  <si>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</si>
  <si>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</si>
  <si>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</si>
  <si>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</si>
  <si>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</si>
  <si>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</si>
  <si>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</si>
  <si>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</si>
  <si>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</si>
  <si>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</si>
  <si>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</si>
  <si>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</si>
  <si>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</si>
  <si>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</si>
  <si>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</si>
  <si>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</si>
  <si>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</si>
  <si>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</si>
  <si>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</si>
  <si>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</si>
  <si>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</si>
  <si>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</si>
  <si>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</si>
  <si>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</si>
  <si>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</si>
  <si>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</si>
  <si>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</si>
  <si>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</si>
  <si>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</si>
  <si>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</si>
  <si>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</si>
  <si>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</si>
  <si>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</si>
  <si>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</si>
  <si>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</si>
  <si>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</si>
  <si>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</si>
  <si>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</si>
  <si>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</si>
  <si>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</si>
  <si>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</si>
  <si>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</si>
  <si>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</si>
  <si>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</si>
  <si>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</si>
  <si>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</si>
  <si>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</si>
  <si>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</si>
  <si>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</si>
  <si>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</si>
  <si>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</si>
  <si>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</si>
  <si>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</si>
  <si>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</si>
  <si>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</si>
  <si>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</si>
  <si>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</si>
  <si>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</si>
  <si>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</si>
  <si>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</si>
  <si>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</si>
  <si>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</si>
  <si>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</si>
  <si>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</si>
  <si>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</si>
  <si>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</si>
  <si>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</si>
  <si>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</si>
  <si>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</si>
  <si>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</si>
  <si>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</si>
  <si>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</si>
  <si>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</si>
  <si>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</si>
  <si>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</si>
  <si>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</si>
  <si>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</si>
  <si>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</si>
  <si>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</si>
  <si>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</si>
  <si>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</si>
  <si>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</si>
  <si>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</si>
  <si>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</si>
  <si>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</si>
  <si>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</si>
  <si>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</si>
  <si>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</si>
  <si>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</si>
  <si>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</si>
  <si>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</si>
  <si>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</si>
  <si>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</si>
  <si>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</si>
  <si>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</si>
  <si>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</si>
  <si>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</si>
  <si>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</si>
  <si>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</si>
  <si>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</si>
  <si>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</si>
  <si>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</si>
  <si>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</si>
  <si>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</si>
  <si>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</si>
  <si>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</si>
  <si>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</si>
  <si>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</si>
  <si>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</si>
  <si>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</si>
  <si>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</si>
  <si>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</si>
  <si>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</si>
  <si>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</si>
  <si>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</si>
  <si>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</si>
  <si>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</si>
  <si>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</si>
  <si>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</si>
  <si>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</si>
  <si>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</si>
  <si>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</si>
  <si>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</si>
  <si>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</si>
  <si>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</si>
  <si>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</si>
  <si>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</si>
  <si>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</si>
  <si>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</si>
  <si>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</si>
  <si>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</si>
  <si>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</si>
  <si>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</si>
  <si>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</si>
  <si>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</si>
  <si>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</si>
  <si>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</si>
  <si>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</si>
  <si>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</si>
  <si>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</si>
  <si>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</si>
  <si>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</si>
  <si>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</si>
  <si>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</si>
  <si>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</si>
  <si>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</si>
  <si>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</si>
  <si>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</si>
  <si>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</si>
  <si>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</si>
  <si>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</si>
  <si>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</si>
  <si>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</si>
  <si>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</si>
  <si>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</si>
  <si>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</si>
  <si>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</si>
  <si>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</si>
  <si>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</si>
  <si>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</si>
  <si>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</si>
  <si>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</si>
  <si>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</si>
  <si>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</si>
  <si>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</si>
  <si>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</si>
  <si>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</si>
  <si>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</si>
  <si>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</si>
  <si>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</si>
  <si>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</si>
  <si>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</si>
  <si>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</si>
  <si>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</si>
  <si>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</si>
  <si>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</si>
  <si>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</si>
  <si>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</si>
  <si>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</si>
  <si>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</si>
  <si>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</si>
  <si>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</si>
  <si>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</si>
  <si>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</si>
  <si>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</si>
  <si>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</si>
  <si>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</si>
  <si>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</si>
  <si>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</si>
  <si>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</si>
  <si>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</si>
  <si>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</si>
  <si>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</si>
  <si>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</si>
  <si>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</si>
  <si>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</si>
  <si>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</si>
  <si>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</si>
  <si>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</si>
  <si>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</si>
  <si>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</si>
  <si>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</si>
  <si>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</si>
  <si>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</si>
  <si>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</si>
  <si>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</si>
  <si>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</si>
  <si>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</si>
  <si>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</si>
  <si>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</si>
  <si>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</si>
  <si>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</si>
  <si>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</si>
  <si>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</si>
  <si>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</si>
  <si>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</si>
  <si>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</si>
  <si>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</si>
  <si>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</si>
  <si>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</si>
  <si>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</si>
  <si>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</si>
  <si>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</si>
  <si>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</si>
  <si>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</si>
  <si>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</si>
  <si>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</si>
  <si>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</si>
  <si>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</si>
  <si>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</si>
  <si>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</si>
  <si>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</si>
  <si>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</si>
  <si>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</si>
  <si>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</si>
  <si>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</si>
  <si>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</si>
  <si>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</si>
  <si>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</si>
  <si>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</si>
  <si>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</si>
  <si>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</si>
  <si>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</si>
  <si>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</si>
  <si>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</si>
  <si>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</si>
  <si>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</si>
  <si>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</si>
  <si>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</si>
  <si>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</si>
  <si>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</si>
  <si>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</si>
  <si>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</si>
  <si>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</si>
  <si>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</si>
  <si>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</si>
  <si>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</si>
  <si>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</si>
  <si>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</si>
  <si>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</si>
  <si>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</si>
  <si>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</si>
  <si>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</si>
  <si>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</si>
  <si>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</si>
  <si>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</si>
  <si>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</si>
  <si>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</si>
  <si>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</si>
  <si>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</si>
  <si>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</si>
  <si>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</si>
  <si>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</si>
  <si>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</si>
  <si>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</si>
  <si>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</si>
  <si>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</si>
  <si>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</si>
  <si>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</si>
  <si>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</si>
  <si>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</si>
  <si>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</si>
  <si>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</si>
  <si>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</si>
  <si>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</si>
  <si>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</si>
  <si>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</si>
  <si>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</si>
  <si>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</si>
  <si>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</si>
  <si>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</si>
  <si>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</si>
  <si>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</si>
  <si>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</si>
  <si>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</si>
  <si>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</si>
  <si>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</si>
  <si>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</si>
  <si>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</si>
  <si>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</si>
  <si>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</si>
  <si>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</si>
  <si>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</si>
  <si>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</si>
  <si>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</si>
  <si>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</si>
  <si>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</si>
  <si>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</si>
  <si>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</si>
  <si>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</si>
  <si>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</si>
  <si>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</si>
  <si>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</si>
  <si>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</si>
  <si>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</si>
  <si>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</si>
  <si>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</si>
  <si>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</si>
  <si>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</si>
  <si>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</si>
  <si>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</si>
  <si>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</si>
  <si>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</si>
  <si>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</si>
  <si>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</si>
  <si>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</si>
  <si>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</si>
  <si>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</si>
  <si>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</si>
  <si>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</si>
  <si>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</si>
  <si>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</si>
  <si>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</si>
  <si>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</si>
  <si>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</si>
  <si>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</si>
  <si>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</si>
  <si>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</si>
  <si>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</si>
  <si>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</si>
  <si>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</si>
  <si>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</si>
  <si>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</si>
  <si>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</si>
  <si>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</si>
  <si>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</si>
  <si>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</si>
  <si>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</si>
  <si>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</si>
  <si>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</si>
  <si>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</si>
  <si>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</si>
  <si>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</si>
  <si>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</si>
  <si>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</si>
  <si>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</si>
  <si>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</si>
  <si>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</si>
  <si>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</si>
  <si>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</si>
  <si>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</si>
  <si>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</si>
  <si>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</si>
  <si>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</si>
  <si>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</si>
  <si>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</si>
  <si>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</si>
  <si>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</si>
  <si>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</si>
  <si>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</si>
  <si>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</si>
  <si>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</si>
  <si>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</si>
  <si>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</si>
  <si>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</si>
  <si>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</si>
  <si>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</si>
  <si>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</si>
  <si>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</si>
  <si>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</si>
  <si>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</si>
  <si>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</si>
  <si>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</si>
  <si>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</si>
  <si>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</si>
  <si>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</si>
  <si>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</si>
  <si>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</si>
  <si>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</si>
  <si>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</si>
  <si>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</si>
  <si>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</si>
  <si>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</si>
  <si>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</si>
  <si>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</si>
  <si>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</si>
  <si>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</si>
  <si>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</si>
  <si>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</si>
  <si>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</si>
  <si>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</si>
  <si>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</si>
  <si>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</si>
  <si>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</si>
  <si>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</si>
  <si>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</si>
  <si>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</si>
  <si>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</si>
  <si>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</si>
  <si>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</si>
  <si>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</si>
  <si>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</si>
  <si>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</si>
  <si>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</si>
  <si>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</si>
  <si>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</si>
  <si>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</si>
  <si>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</si>
  <si>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</si>
  <si>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</si>
  <si>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</si>
  <si>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</si>
  <si>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</si>
  <si>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</si>
  <si>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</si>
  <si>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</si>
  <si>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</si>
  <si>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</si>
  <si>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</si>
  <si>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</si>
  <si>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</si>
  <si>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</si>
  <si>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</si>
  <si>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</si>
  <si>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</si>
  <si>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</si>
  <si>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</si>
  <si>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</si>
  <si>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</si>
  <si>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</si>
  <si>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</si>
  <si>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</si>
  <si>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</si>
  <si>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</si>
  <si>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</si>
  <si>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</si>
  <si>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</si>
  <si>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</si>
  <si>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</si>
  <si>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</si>
  <si>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</si>
  <si>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</si>
  <si>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</si>
  <si>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</si>
  <si>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</si>
  <si>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</si>
  <si>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</si>
  <si>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</si>
  <si>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</si>
  <si>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</si>
  <si>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</si>
  <si>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</si>
  <si>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</si>
  <si>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</si>
  <si>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</si>
  <si>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</si>
  <si>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</si>
  <si>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</si>
  <si>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</si>
  <si>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</si>
  <si>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</si>
  <si>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</si>
  <si>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</si>
  <si>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</si>
  <si>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</si>
  <si>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</si>
  <si>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</si>
  <si>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</si>
  <si>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</si>
  <si>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</si>
  <si>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</si>
  <si>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</si>
  <si>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</si>
  <si>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</si>
  <si>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</si>
  <si>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</si>
  <si>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</si>
  <si>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</si>
  <si>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</si>
  <si>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</si>
  <si>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</si>
  <si>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</si>
  <si>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</si>
  <si>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</si>
  <si>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</si>
  <si>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</si>
  <si>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</si>
  <si>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</si>
  <si>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</si>
  <si>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</si>
  <si>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</si>
  <si>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</si>
  <si>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</si>
  <si>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</si>
  <si>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</si>
  <si>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</si>
  <si>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</si>
  <si>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</si>
  <si>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</si>
  <si>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</si>
  <si>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</si>
  <si>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</si>
  <si>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</si>
  <si>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</si>
  <si>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</si>
  <si>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</si>
  <si>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</si>
  <si>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</si>
  <si>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</si>
  <si>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</si>
  <si>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</si>
  <si>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</si>
  <si>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</si>
  <si>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</si>
  <si>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</si>
  <si>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</si>
  <si>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</si>
  <si>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</si>
  <si>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</si>
  <si>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</si>
  <si>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</si>
  <si>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</si>
  <si>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</si>
  <si>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</si>
  <si>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</si>
  <si>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</si>
  <si>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</si>
  <si>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</si>
  <si>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</si>
  <si>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</si>
  <si>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</si>
  <si>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</si>
  <si>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</si>
  <si>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</si>
  <si>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</si>
  <si>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</si>
  <si>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</si>
  <si>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</si>
  <si>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</si>
  <si>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</si>
  <si>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</si>
  <si>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</si>
  <si>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</si>
  <si>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</si>
  <si>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</si>
  <si>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</si>
  <si>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</si>
  <si>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</si>
  <si>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</si>
  <si>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</si>
  <si>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</si>
  <si>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</si>
  <si>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</si>
  <si>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</si>
  <si>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</si>
  <si>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</si>
  <si>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</si>
  <si>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</si>
  <si>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</si>
  <si>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</si>
  <si>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</si>
  <si>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</si>
  <si>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</si>
  <si>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</si>
  <si>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</si>
  <si>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</si>
  <si>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</si>
  <si>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</si>
  <si>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</si>
  <si>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</si>
  <si>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</si>
  <si>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</si>
  <si>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</si>
  <si>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</si>
  <si>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</si>
  <si>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</si>
  <si>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</si>
  <si>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</si>
  <si>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</si>
  <si>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</si>
  <si>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</si>
  <si>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</si>
  <si>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</si>
  <si>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</si>
  <si>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</si>
  <si>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</si>
  <si>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</si>
  <si>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</si>
  <si>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</si>
  <si>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</si>
  <si>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</si>
  <si>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</si>
  <si>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</si>
  <si>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</si>
  <si>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</si>
  <si>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</si>
  <si>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</si>
  <si>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</si>
  <si>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</si>
  <si>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</si>
  <si>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</si>
  <si>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</si>
  <si>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</si>
  <si>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</si>
  <si>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</si>
  <si>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</si>
  <si>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</si>
  <si>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</si>
  <si>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</si>
  <si>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</si>
  <si>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</si>
  <si>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</si>
  <si>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</si>
  <si>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</si>
  <si>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</si>
  <si>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</si>
  <si>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</si>
  <si>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</si>
  <si>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</si>
  <si>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</si>
  <si>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</si>
  <si>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</si>
  <si>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</si>
  <si>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</si>
  <si>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</si>
  <si>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</si>
  <si>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</si>
  <si>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</si>
  <si>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</si>
  <si>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</si>
  <si>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</si>
  <si>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</si>
  <si>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</si>
  <si>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</si>
  <si>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</si>
  <si>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</si>
  <si>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</si>
  <si>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</si>
  <si>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</si>
  <si>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</si>
  <si>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</si>
  <si>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</si>
  <si>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</si>
  <si>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</si>
  <si>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</si>
  <si>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</si>
  <si>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</si>
  <si>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</si>
  <si>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</si>
  <si>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</si>
  <si>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</si>
  <si>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</si>
  <si>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</si>
  <si>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</si>
  <si>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</si>
  <si>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</si>
  <si>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</si>
  <si>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</si>
  <si>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</si>
  <si>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</si>
  <si>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</si>
  <si>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</si>
  <si>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</si>
  <si>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</si>
  <si>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</si>
  <si>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</si>
  <si>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</si>
  <si>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</si>
  <si>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</si>
  <si>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</si>
  <si>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</si>
  <si>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</si>
  <si>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</si>
  <si>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</si>
  <si>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</si>
  <si>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</si>
  <si>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</si>
  <si>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</si>
  <si>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</si>
  <si>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</si>
  <si>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</si>
  <si>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</si>
  <si>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</si>
  <si>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</si>
  <si>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</si>
  <si>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</si>
  <si>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</si>
  <si>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</si>
  <si>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</si>
  <si>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</si>
  <si>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</si>
  <si>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</si>
  <si>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</si>
  <si>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</si>
  <si>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</si>
  <si>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</si>
  <si>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</si>
  <si>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</si>
  <si>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</si>
  <si>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</si>
  <si>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</si>
  <si>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</si>
  <si>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</si>
  <si>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</si>
  <si>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</si>
  <si>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</si>
  <si>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</si>
  <si>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</si>
  <si>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</si>
  <si>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</si>
  <si>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</si>
  <si>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</si>
  <si>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</si>
  <si>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</si>
  <si>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</si>
  <si>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</si>
  <si>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</si>
  <si>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</si>
  <si>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</si>
  <si>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</si>
  <si>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</si>
  <si>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</si>
  <si>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</si>
  <si>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</si>
  <si>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</si>
  <si>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</si>
  <si>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</si>
  <si>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</si>
  <si>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</si>
  <si>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</si>
  <si>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</si>
  <si>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</si>
  <si>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</si>
  <si>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</si>
  <si>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</si>
  <si>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</si>
  <si>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</si>
  <si>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</si>
  <si>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</si>
  <si>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</si>
  <si>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</si>
  <si>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</si>
  <si>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</si>
  <si>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</si>
  <si>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</si>
  <si>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</si>
  <si>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</si>
  <si>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</si>
  <si>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</si>
  <si>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</si>
  <si>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</si>
  <si>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</si>
  <si>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</si>
  <si>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</si>
  <si>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</si>
  <si>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</si>
  <si>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</si>
  <si>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</si>
  <si>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</si>
  <si>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</si>
  <si>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</si>
  <si>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</si>
  <si>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</si>
  <si>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</si>
  <si>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</si>
  <si>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</si>
  <si>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</si>
  <si>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</si>
  <si>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</si>
  <si>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</si>
  <si>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</si>
  <si>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</si>
  <si>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</si>
  <si>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</si>
  <si>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</si>
  <si>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</si>
  <si>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</si>
  <si>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</si>
  <si>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</si>
  <si>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</si>
  <si>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</si>
  <si>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</si>
  <si>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</si>
  <si>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</si>
  <si>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</si>
  <si>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</si>
  <si>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</si>
  <si>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</si>
  <si>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</si>
  <si>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</si>
  <si>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</si>
  <si>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</si>
  <si>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</si>
  <si>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</si>
  <si>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</si>
  <si>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</si>
  <si>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</si>
  <si>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</si>
  <si>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</si>
  <si>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</si>
  <si>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</si>
  <si>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</si>
  <si>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</si>
  <si>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</si>
  <si>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</si>
  <si>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</si>
  <si>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</si>
  <si>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</si>
  <si>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</si>
  <si>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</si>
  <si>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</si>
  <si>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</si>
  <si>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</si>
  <si>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</si>
  <si>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</si>
  <si>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</si>
  <si>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</si>
  <si>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</si>
  <si>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</si>
  <si>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</si>
  <si>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</si>
  <si>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</si>
  <si>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</si>
  <si>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</si>
  <si>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</si>
  <si>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</si>
  <si>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</si>
  <si>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</si>
  <si>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</si>
  <si>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</si>
  <si>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</si>
  <si>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</si>
  <si>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</si>
  <si>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</si>
  <si>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</si>
  <si>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</si>
  <si>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</si>
  <si>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</si>
  <si>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</si>
  <si>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</si>
  <si>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</si>
  <si>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</si>
  <si>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</si>
  <si>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</si>
  <si>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</si>
  <si>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</si>
  <si>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</si>
  <si>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</si>
  <si>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</si>
  <si>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</si>
  <si>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</si>
  <si>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</si>
  <si>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</si>
  <si>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</si>
  <si>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</si>
  <si>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</si>
  <si>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</si>
  <si>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</si>
  <si>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</si>
  <si>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</si>
  <si>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</si>
  <si>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</si>
  <si>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</si>
  <si>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</si>
  <si>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</si>
  <si>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</si>
  <si>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</si>
  <si>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</si>
  <si>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</si>
  <si>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</si>
  <si>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</si>
  <si>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</si>
  <si>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</si>
  <si>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</si>
  <si>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</si>
  <si>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</si>
  <si>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</si>
  <si>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</si>
  <si>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</si>
  <si>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</si>
  <si>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</si>
  <si>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</si>
  <si>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</si>
  <si>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</si>
  <si>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</si>
  <si>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</si>
  <si>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</si>
  <si>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</si>
  <si>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</si>
  <si>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</si>
  <si>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</si>
  <si>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</si>
  <si>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</si>
  <si>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</si>
  <si>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</si>
  <si>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</si>
  <si>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</si>
  <si>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</si>
  <si>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</si>
  <si>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</si>
  <si>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</si>
  <si>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</si>
  <si>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</si>
  <si>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</si>
  <si>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</si>
  <si>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</si>
  <si>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</si>
  <si>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</si>
  <si>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</si>
  <si>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</si>
  <si>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</si>
  <si>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</si>
  <si>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</si>
  <si>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</si>
  <si>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</si>
  <si>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</si>
  <si>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</si>
  <si>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</si>
  <si>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</si>
  <si>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</si>
  <si>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</si>
  <si>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</si>
  <si>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</si>
  <si>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</si>
  <si>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</si>
  <si>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</si>
  <si>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</si>
  <si>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</si>
  <si>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</si>
  <si>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</si>
  <si>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</si>
  <si>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</si>
  <si>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</si>
  <si>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</si>
  <si>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</si>
  <si>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</si>
  <si>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</si>
  <si>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</si>
  <si>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</si>
  <si>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</si>
  <si>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</si>
  <si>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</si>
  <si>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</si>
  <si>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</si>
  <si>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</si>
  <si>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</si>
  <si>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</si>
  <si>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</si>
  <si>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</si>
  <si>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</si>
  <si>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</si>
  <si>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</si>
  <si>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</si>
  <si>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</si>
  <si>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</si>
  <si>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</si>
  <si>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</si>
  <si>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</si>
  <si>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</si>
  <si>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</si>
  <si>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</si>
  <si>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</si>
  <si>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</si>
  <si>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</si>
  <si>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</si>
  <si>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</si>
  <si>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</si>
  <si>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</si>
  <si>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</si>
  <si>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</si>
  <si>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</si>
  <si>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</si>
  <si>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</si>
  <si>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</si>
  <si>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</si>
  <si>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</si>
  <si>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</si>
  <si>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</si>
  <si>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</si>
  <si>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</si>
  <si>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</si>
  <si>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</si>
  <si>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</si>
  <si>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</si>
  <si>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</si>
  <si>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</si>
  <si>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</si>
  <si>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</si>
  <si>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</si>
  <si>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</si>
  <si>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</si>
  <si>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</si>
  <si>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</si>
  <si>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</si>
  <si>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</si>
  <si>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</si>
  <si>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</si>
  <si>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</si>
  <si>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</si>
  <si>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</si>
  <si>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</si>
  <si>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</si>
  <si>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</si>
  <si>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</si>
  <si>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</si>
  <si>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</si>
  <si>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</si>
  <si>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</si>
  <si>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</si>
  <si>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</si>
  <si>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</si>
  <si>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</si>
  <si>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</si>
  <si>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</si>
  <si>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</si>
  <si>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</si>
  <si>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</si>
  <si>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</si>
  <si>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</si>
  <si>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</si>
  <si>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</si>
  <si>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</si>
  <si>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</si>
  <si>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</si>
  <si>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</si>
  <si>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</si>
  <si>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</si>
  <si>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</si>
  <si>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</si>
  <si>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</si>
  <si>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</si>
  <si>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</si>
  <si>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</si>
  <si>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</si>
  <si>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</si>
  <si>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</si>
  <si>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</si>
  <si>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</si>
  <si>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</si>
  <si>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</si>
  <si>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</si>
  <si>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</si>
  <si>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</si>
  <si>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</si>
  <si>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</si>
  <si>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</si>
  <si>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</si>
  <si>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</si>
  <si>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</si>
  <si>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</si>
  <si>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</si>
  <si>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</si>
  <si>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</si>
  <si>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</si>
  <si>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</si>
  <si>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</si>
  <si>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</si>
  <si>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</si>
  <si>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</si>
  <si>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</si>
  <si>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</si>
  <si>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</si>
  <si>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</si>
  <si>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</si>
  <si>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</si>
  <si>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</si>
  <si>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</si>
  <si>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</si>
  <si>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</si>
  <si>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</si>
  <si>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</si>
  <si>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</si>
  <si>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</si>
  <si>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</si>
  <si>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</si>
  <si>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</si>
  <si>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</si>
  <si>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</si>
  <si>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</si>
  <si>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</si>
  <si>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</si>
  <si>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</si>
  <si>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</si>
  <si>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</si>
  <si>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</si>
  <si>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</si>
  <si>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</si>
  <si>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</si>
  <si>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</si>
  <si>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</si>
  <si>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</si>
  <si>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</si>
  <si>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</si>
  <si>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</si>
  <si>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</si>
  <si>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</si>
  <si>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</si>
  <si>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</si>
  <si>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</si>
  <si>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</si>
  <si>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</si>
  <si>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</si>
  <si>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</si>
  <si>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</si>
  <si>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</si>
  <si>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</si>
  <si>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</si>
  <si>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</si>
  <si>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</si>
  <si>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</si>
  <si>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</si>
  <si>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</si>
  <si>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</si>
  <si>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</si>
  <si>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</si>
  <si>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</si>
  <si>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</si>
  <si>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</si>
  <si>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</si>
  <si>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</si>
  <si>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</si>
  <si>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</si>
  <si>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</si>
  <si>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</si>
  <si>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</si>
  <si>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</si>
  <si>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</si>
  <si>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</si>
  <si>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</si>
  <si>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</si>
  <si>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</si>
  <si>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</si>
  <si>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</si>
  <si>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</si>
  <si>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</si>
  <si>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</si>
  <si>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</si>
  <si>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</si>
  <si>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</si>
  <si>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</si>
  <si>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</si>
  <si>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</si>
  <si>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</si>
  <si>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</si>
  <si>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</si>
  <si>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</si>
  <si>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</si>
  <si>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</si>
  <si>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</si>
  <si>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</si>
  <si>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</si>
  <si>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</si>
  <si>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</si>
  <si>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</si>
  <si>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</si>
  <si>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</si>
  <si>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</si>
  <si>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</si>
  <si>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</si>
  <si>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</si>
  <si>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</si>
  <si>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</si>
  <si>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</si>
  <si>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</si>
  <si>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</si>
  <si>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</si>
  <si>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</si>
  <si>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</si>
  <si>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</si>
  <si>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</si>
  <si>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</si>
  <si>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</si>
  <si>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</si>
  <si>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</si>
  <si>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</si>
  <si>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</si>
  <si>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</si>
  <si>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</si>
  <si>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</si>
  <si>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</si>
  <si>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</si>
  <si>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</si>
  <si>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</si>
  <si>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</si>
  <si>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</si>
  <si>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</si>
  <si>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</si>
  <si>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</si>
  <si>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</si>
  <si>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</si>
  <si>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</si>
  <si>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</si>
  <si>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</si>
  <si>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</si>
  <si>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</si>
  <si>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</si>
  <si>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</si>
  <si>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</si>
  <si>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</si>
  <si>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</si>
  <si>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</si>
  <si>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</si>
  <si>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</si>
  <si>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</si>
  <si>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</si>
  <si>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</si>
  <si>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</si>
  <si>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</si>
  <si>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</si>
  <si>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</si>
  <si>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</si>
  <si>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</si>
  <si>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</si>
  <si>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</si>
  <si>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</si>
  <si>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</si>
  <si>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</si>
  <si>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</si>
  <si>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</si>
  <si>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</si>
  <si>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</si>
  <si>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</si>
  <si>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</si>
  <si>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</si>
  <si>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</si>
  <si>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</si>
  <si>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</si>
  <si>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</si>
  <si>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</si>
  <si>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</si>
  <si>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</si>
  <si>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</si>
  <si>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</si>
  <si>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</si>
  <si>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</si>
  <si>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</si>
  <si>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</si>
  <si>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</si>
  <si>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</si>
  <si>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</si>
  <si>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</si>
  <si>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</si>
  <si>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</si>
  <si>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</si>
  <si>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</si>
  <si>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</si>
  <si>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</si>
  <si>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</si>
  <si>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</si>
  <si>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</si>
  <si>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</si>
  <si>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</si>
  <si>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</si>
  <si>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</si>
  <si>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</si>
  <si>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</si>
  <si>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</si>
  <si>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</si>
  <si>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</si>
  <si>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</si>
  <si>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</si>
  <si>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</si>
  <si>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</si>
  <si>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</si>
  <si>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</si>
  <si>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</si>
  <si>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</si>
  <si>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</si>
  <si>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</si>
  <si>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</si>
  <si>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</si>
  <si>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</si>
  <si>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</si>
  <si>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</si>
  <si>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</si>
  <si>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</si>
  <si>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</si>
  <si>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</si>
  <si>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</si>
  <si>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</si>
  <si>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</si>
  <si>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</si>
  <si>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</si>
  <si>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</si>
  <si>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</si>
  <si>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</si>
  <si>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</si>
  <si>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</si>
  <si>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</si>
  <si>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</si>
  <si>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</si>
  <si>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</si>
  <si>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</si>
  <si>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</si>
  <si>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</si>
  <si>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</si>
  <si>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</si>
  <si>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</si>
  <si>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</si>
  <si>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</si>
  <si>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</si>
  <si>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</si>
  <si>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</si>
  <si>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</si>
  <si>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</si>
  <si>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</si>
  <si>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</si>
  <si>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</si>
  <si>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</si>
  <si>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</si>
  <si>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</si>
  <si>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</si>
  <si>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</si>
  <si>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</si>
  <si>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</si>
  <si>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</si>
  <si>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</si>
  <si>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</si>
  <si>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</si>
  <si>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</si>
  <si>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</si>
  <si>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</si>
  <si>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</si>
  <si>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</si>
  <si>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</si>
  <si>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</si>
  <si>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</si>
  <si>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</si>
  <si>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</si>
  <si>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</si>
  <si>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</si>
  <si>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</si>
  <si>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</si>
  <si>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</si>
  <si>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</si>
  <si>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</si>
  <si>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</si>
  <si>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</si>
  <si>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</si>
  <si>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</si>
  <si>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</si>
  <si>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</si>
  <si>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</si>
  <si>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</si>
  <si>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</si>
  <si>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</si>
  <si>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</si>
  <si>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</si>
  <si>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</si>
  <si>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</si>
  <si>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</si>
  <si>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</si>
  <si>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</si>
  <si>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</si>
  <si>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</si>
  <si>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</si>
  <si>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</si>
  <si>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</si>
  <si>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</si>
  <si>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</si>
  <si>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</si>
  <si>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</si>
  <si>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</si>
  <si>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</si>
  <si>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</si>
  <si>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</si>
  <si>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</si>
  <si>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</si>
  <si>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</si>
  <si>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</si>
  <si>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</si>
  <si>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</si>
  <si>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</si>
  <si>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</si>
  <si>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</si>
  <si>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</si>
  <si>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</si>
  <si>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</si>
  <si>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</si>
  <si>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</si>
  <si>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</si>
  <si>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</si>
  <si>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</si>
  <si>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</si>
  <si>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</si>
  <si>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</si>
  <si>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</si>
  <si>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</si>
  <si>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</si>
  <si>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</si>
  <si>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</si>
  <si>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</si>
  <si>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</si>
  <si>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</si>
  <si>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</si>
  <si>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</si>
  <si>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</si>
  <si>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</si>
  <si>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</si>
  <si>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</si>
  <si>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</si>
  <si>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</si>
  <si>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</si>
  <si>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</si>
  <si>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</si>
  <si>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</si>
  <si>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</si>
  <si>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</si>
  <si>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</si>
  <si>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</si>
  <si>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</si>
  <si>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</si>
  <si>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</si>
  <si>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</si>
  <si>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</si>
  <si>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</si>
  <si>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</si>
  <si>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</si>
  <si>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</si>
  <si>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</si>
  <si>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</si>
  <si>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</si>
  <si>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</si>
  <si>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</si>
  <si>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</si>
  <si>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</si>
  <si>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</si>
  <si>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</si>
  <si>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</si>
  <si>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</si>
  <si>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</si>
  <si>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</si>
  <si>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</si>
  <si>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</si>
  <si>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</si>
  <si>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</si>
  <si>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</si>
  <si>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</si>
  <si>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</si>
  <si>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</si>
  <si>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</si>
  <si>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</si>
  <si>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</si>
  <si>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</si>
  <si>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</si>
  <si>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</si>
  <si>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</si>
  <si>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</si>
  <si>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</si>
  <si>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</si>
  <si>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</si>
  <si>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</si>
  <si>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</si>
  <si>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</si>
  <si>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</si>
  <si>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</si>
  <si>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</si>
  <si>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</si>
  <si>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</si>
  <si>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</si>
  <si>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</si>
  <si>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</si>
  <si>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</si>
  <si>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</si>
  <si>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</si>
  <si>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</si>
  <si>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</si>
  <si>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</si>
  <si>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</si>
  <si>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</si>
  <si>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</si>
  <si>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</si>
  <si>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</si>
  <si>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</si>
  <si>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</si>
  <si>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</si>
  <si>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</si>
  <si>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</si>
  <si>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</si>
  <si>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</si>
  <si>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</si>
  <si>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</si>
  <si>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</si>
  <si>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</si>
  <si>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</si>
  <si>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</si>
  <si>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</si>
  <si>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</si>
  <si>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</si>
  <si>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</si>
  <si>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</si>
  <si>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</si>
  <si>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</si>
  <si>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</si>
  <si>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</si>
  <si>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</si>
  <si>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</si>
  <si>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</si>
  <si>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</si>
  <si>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</si>
  <si>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</si>
  <si>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</si>
  <si>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</si>
  <si>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</si>
  <si>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</si>
  <si>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</si>
  <si>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</si>
  <si>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</si>
  <si>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</si>
  <si>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</si>
  <si>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</si>
  <si>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</si>
  <si>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</si>
  <si>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</si>
  <si>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</si>
  <si>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</si>
  <si>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</si>
  <si>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</si>
  <si>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</si>
  <si>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</si>
  <si>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</si>
  <si>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</si>
  <si>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</si>
  <si>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</si>
  <si>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</si>
  <si>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</si>
  <si>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</si>
  <si>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</si>
  <si>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</si>
  <si>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</si>
  <si>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</si>
  <si>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</si>
  <si>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</si>
  <si>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</si>
  <si>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</si>
  <si>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</si>
  <si>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</si>
  <si>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</si>
  <si>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</si>
  <si>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</si>
  <si>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</si>
  <si>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</si>
  <si>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</si>
  <si>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</si>
  <si>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</si>
  <si>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</si>
  <si>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</si>
  <si>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</si>
  <si>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</si>
  <si>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</si>
  <si>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</si>
  <si>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</si>
  <si>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</si>
  <si>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</si>
  <si>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</si>
  <si>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</si>
  <si>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</si>
  <si>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</si>
  <si>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</si>
  <si>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</si>
  <si>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</si>
  <si>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</si>
  <si>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</si>
  <si>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</si>
  <si>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</si>
  <si>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</si>
  <si>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</si>
  <si>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</si>
  <si>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</si>
  <si>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</si>
  <si>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</si>
  <si>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</si>
  <si>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</si>
  <si>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</si>
  <si>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</si>
  <si>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</si>
  <si>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</si>
  <si>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</si>
  <si>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</si>
  <si>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</si>
  <si>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</si>
  <si>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</si>
  <si>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</si>
  <si>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</si>
  <si>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</si>
  <si>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</si>
  <si>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</si>
  <si>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</si>
  <si>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</si>
  <si>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</si>
  <si>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</si>
  <si>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</si>
  <si>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</si>
  <si>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</si>
  <si>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</si>
  <si>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</si>
  <si>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</si>
  <si>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</si>
  <si>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</si>
  <si>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</si>
  <si>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</si>
  <si>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</si>
  <si>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</si>
  <si>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</si>
  <si>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</si>
  <si>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</si>
  <si>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</si>
  <si>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</si>
  <si>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</si>
  <si>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</si>
  <si>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</si>
  <si>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</si>
  <si>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</si>
  <si>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</si>
  <si>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</si>
  <si>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</si>
  <si>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</si>
  <si>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</si>
  <si>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</si>
  <si>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</si>
  <si>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</si>
  <si>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</si>
  <si>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</si>
  <si>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</si>
  <si>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</si>
  <si>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</si>
  <si>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</si>
  <si>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</si>
  <si>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</si>
  <si>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</si>
  <si>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</si>
  <si>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</si>
  <si>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</si>
  <si>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</si>
  <si>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</si>
  <si>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</si>
  <si>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</si>
  <si>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</si>
  <si>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</si>
  <si>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</si>
  <si>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</si>
  <si>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</si>
  <si>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</si>
  <si>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</si>
  <si>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</si>
  <si>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</si>
  <si>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</si>
  <si>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</si>
  <si>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</si>
  <si>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</si>
  <si>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</si>
  <si>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</si>
  <si>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</si>
  <si>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</si>
  <si>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</si>
  <si>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</si>
  <si>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</si>
  <si>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</si>
  <si>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</si>
  <si>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</si>
  <si>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</si>
  <si>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</si>
  <si>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</si>
  <si>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</si>
  <si>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</si>
  <si>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</si>
  <si>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</si>
  <si>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</si>
  <si>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</si>
  <si>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</si>
  <si>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</si>
  <si>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</si>
  <si>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</si>
  <si>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</si>
  <si>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</si>
  <si>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</si>
  <si>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</si>
  <si>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</si>
  <si>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</si>
  <si>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</si>
  <si>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</si>
  <si>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</si>
  <si>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</si>
  <si>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</si>
  <si>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</si>
  <si>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</si>
  <si>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</si>
  <si>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</si>
  <si>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</si>
  <si>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</si>
  <si>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</si>
  <si>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</si>
  <si>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</si>
  <si>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</si>
  <si>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</si>
  <si>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</si>
  <si>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</si>
  <si>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</si>
  <si>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</si>
  <si>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</si>
  <si>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</si>
  <si>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</si>
  <si>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</si>
  <si>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</si>
  <si>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</si>
  <si>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</si>
  <si>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</si>
  <si>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</si>
  <si>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</si>
  <si>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</si>
  <si>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</si>
  <si>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</si>
  <si>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</si>
  <si>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</si>
  <si>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</si>
  <si>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</si>
  <si>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</si>
  <si>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</si>
  <si>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</si>
  <si>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</si>
  <si>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</si>
  <si>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</si>
  <si>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</si>
  <si>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</si>
  <si>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</si>
  <si>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</si>
  <si>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</si>
  <si>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</si>
  <si>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</si>
  <si>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</si>
  <si>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</si>
  <si>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</si>
  <si>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</si>
  <si>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</si>
  <si>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</si>
  <si>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</si>
  <si>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</si>
  <si>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</si>
  <si>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</si>
  <si>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</si>
  <si>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</si>
  <si>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</si>
  <si>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</si>
  <si>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</si>
  <si>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</si>
  <si>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</si>
  <si>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</si>
  <si>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</si>
  <si>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</si>
  <si>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</si>
  <si>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</si>
  <si>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</si>
  <si>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</si>
  <si>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</si>
  <si>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</si>
  <si>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</si>
  <si>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</si>
  <si>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</si>
  <si>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</si>
  <si>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</si>
  <si>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</si>
  <si>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</si>
  <si>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</si>
  <si>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</si>
  <si>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</si>
  <si>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</si>
  <si>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</si>
  <si>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</si>
  <si>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</si>
  <si>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</si>
  <si>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</si>
  <si>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</si>
  <si>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</si>
  <si>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</si>
  <si>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</si>
  <si>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</si>
  <si>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</si>
  <si>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</si>
  <si>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</si>
  <si>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</si>
  <si>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</si>
  <si>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</si>
  <si>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</si>
  <si>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</si>
  <si>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</si>
  <si>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</si>
  <si>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</si>
  <si>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</si>
  <si>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</si>
  <si>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</si>
  <si>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</si>
  <si>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</si>
  <si>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</si>
  <si>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</si>
  <si>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</si>
  <si>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</si>
  <si>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</si>
  <si>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</si>
  <si>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</si>
  <si>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</si>
  <si>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</si>
  <si>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</si>
  <si>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</si>
  <si>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</si>
  <si>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</si>
  <si>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</si>
  <si>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</si>
  <si>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</si>
  <si>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</si>
  <si>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</si>
  <si>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</si>
  <si>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</si>
  <si>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</si>
  <si>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</si>
  <si>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</si>
  <si>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</si>
  <si>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</si>
  <si>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</si>
  <si>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</si>
  <si>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</si>
  <si>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</si>
  <si>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</si>
  <si>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</si>
  <si>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</si>
  <si>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</si>
  <si>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</si>
  <si>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</si>
  <si>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</si>
  <si>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</si>
  <si>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</si>
  <si>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</si>
  <si>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</si>
  <si>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</si>
  <si>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</si>
  <si>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</si>
  <si>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</si>
  <si>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</si>
  <si>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</si>
  <si>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</si>
  <si>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</si>
  <si>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</si>
  <si>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</si>
  <si>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</si>
  <si>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</si>
  <si>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</si>
  <si>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</si>
  <si>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</si>
  <si>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</si>
  <si>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</si>
  <si>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</si>
  <si>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</si>
  <si>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</si>
  <si>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</si>
  <si>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</si>
  <si>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</si>
  <si>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</si>
  <si>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</si>
  <si>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</si>
  <si>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</si>
  <si>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</si>
  <si>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</si>
  <si>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</si>
  <si>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</si>
  <si>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</si>
  <si>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</si>
  <si>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</si>
  <si>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</si>
  <si>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</si>
  <si>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</si>
  <si>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</si>
  <si>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</si>
  <si>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</si>
  <si>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</si>
  <si>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</si>
  <si>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</si>
  <si>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</si>
  <si>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</si>
  <si>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</si>
  <si>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</si>
  <si>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</si>
  <si>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</si>
  <si>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</si>
  <si>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</si>
  <si>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</si>
  <si>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</si>
  <si>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</si>
  <si>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</si>
  <si>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</si>
  <si>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</si>
  <si>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</si>
  <si>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</si>
  <si>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</si>
  <si>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</si>
  <si>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</si>
  <si>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</si>
  <si>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</si>
  <si>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</si>
  <si>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</si>
  <si>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</si>
  <si>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</si>
  <si>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</si>
  <si>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</si>
  <si>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</si>
  <si>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</si>
  <si>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</si>
  <si>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</si>
  <si>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</si>
  <si>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</si>
  <si>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</si>
  <si>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</si>
  <si>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</si>
  <si>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</si>
  <si>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</si>
  <si>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</si>
  <si>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</si>
  <si>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</si>
  <si>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</si>
  <si>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</si>
  <si>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</si>
  <si>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</si>
  <si>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</si>
  <si>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</si>
  <si>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</si>
  <si>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</si>
  <si>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</si>
  <si>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</si>
  <si>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</si>
  <si>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</si>
  <si>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</si>
  <si>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</si>
  <si>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</si>
  <si>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</si>
  <si>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</si>
  <si>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</si>
  <si>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</si>
  <si>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</si>
  <si>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</si>
  <si>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</si>
  <si>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</si>
  <si>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</si>
  <si>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</si>
  <si>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</si>
  <si>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</si>
  <si>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</si>
  <si>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</si>
  <si>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</si>
  <si>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</si>
  <si>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</si>
  <si>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</si>
  <si>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</si>
  <si>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</si>
  <si>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</si>
  <si>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</si>
  <si>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</si>
  <si>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</si>
  <si>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</si>
  <si>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</si>
  <si>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</si>
  <si>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</si>
  <si>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</si>
  <si>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</si>
  <si>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</si>
  <si>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</si>
  <si>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</si>
  <si>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</si>
  <si>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</si>
  <si>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</si>
  <si>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</si>
  <si>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</si>
  <si>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</si>
  <si>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</si>
  <si>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</si>
  <si>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</si>
  <si>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</si>
  <si>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</si>
  <si>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</si>
  <si>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</si>
  <si>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</si>
  <si>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</si>
  <si>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</si>
  <si>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</si>
  <si>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</si>
  <si>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</si>
  <si>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</si>
  <si>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</si>
  <si>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</si>
  <si>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</si>
  <si>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</si>
  <si>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</si>
  <si>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</si>
  <si>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</si>
  <si>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</si>
  <si>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</si>
  <si>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</si>
  <si>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</si>
  <si>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</si>
  <si>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</si>
  <si>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</si>
  <si>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</si>
  <si>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</si>
  <si>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</si>
  <si>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</si>
  <si>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</si>
  <si>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</si>
  <si>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</si>
  <si>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</si>
  <si>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</si>
  <si>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</si>
  <si>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</si>
  <si>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</si>
  <si>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</si>
  <si>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</si>
  <si>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</si>
  <si>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</si>
  <si>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</si>
  <si>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</si>
  <si>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</si>
  <si>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</si>
  <si>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</si>
  <si>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</si>
  <si>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</si>
  <si>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</si>
  <si>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</si>
  <si>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</si>
  <si>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</si>
  <si>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</si>
  <si>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</si>
  <si>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</si>
  <si>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</si>
  <si>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</si>
  <si>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</si>
  <si>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</si>
  <si>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</si>
  <si>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</si>
  <si>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</si>
  <si>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</si>
  <si>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</si>
  <si>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</si>
  <si>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</si>
  <si>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</si>
  <si>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</si>
  <si>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</si>
  <si>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</si>
  <si>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</si>
  <si>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</si>
  <si>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</si>
  <si>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</si>
  <si>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</si>
  <si>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</si>
  <si>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</si>
  <si>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</si>
  <si>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</si>
  <si>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</si>
  <si>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</si>
  <si>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</si>
  <si>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</si>
  <si>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</si>
  <si>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</si>
  <si>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</si>
  <si>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</si>
  <si>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</si>
  <si>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</si>
  <si>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</si>
  <si>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</si>
  <si>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</si>
  <si>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</si>
  <si>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</si>
  <si>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</si>
  <si>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</si>
  <si>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</si>
  <si>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</si>
  <si>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</si>
  <si>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</si>
  <si>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</si>
  <si>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</si>
  <si>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</si>
  <si>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</si>
  <si>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</si>
  <si>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</si>
  <si>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</si>
  <si>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</si>
  <si>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</si>
  <si>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</si>
  <si>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</si>
  <si>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</si>
  <si>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</si>
  <si>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</si>
  <si>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</si>
  <si>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</si>
  <si>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</si>
  <si>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</si>
  <si>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</si>
  <si>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</si>
  <si>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</si>
  <si>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</si>
  <si>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</si>
  <si>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</si>
  <si>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</si>
  <si>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</si>
  <si>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</si>
  <si>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</si>
  <si>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</si>
  <si>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</si>
  <si>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</si>
  <si>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</si>
  <si>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</si>
  <si>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</si>
  <si>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</si>
  <si>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</si>
  <si>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</si>
  <si>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</si>
  <si>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</si>
  <si>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</si>
  <si>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</si>
  <si>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</si>
  <si>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</si>
  <si>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</si>
  <si>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</si>
  <si>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</si>
  <si>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</si>
  <si>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</si>
  <si>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</si>
  <si>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</si>
  <si>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</si>
  <si>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</si>
  <si>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</si>
  <si>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</si>
  <si>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</si>
  <si>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</si>
  <si>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</si>
  <si>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</si>
  <si>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</si>
  <si>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</si>
  <si>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</si>
  <si>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</si>
  <si>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</si>
  <si>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</si>
  <si>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</si>
  <si>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</si>
  <si>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</si>
  <si>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</si>
  <si>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</si>
  <si>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</si>
  <si>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</si>
  <si>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</si>
  <si>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</si>
  <si>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</si>
  <si>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</si>
  <si>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</si>
  <si>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</si>
  <si>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</si>
  <si>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</si>
  <si>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</si>
  <si>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</si>
  <si>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</si>
  <si>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</si>
  <si>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</si>
  <si>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</si>
  <si>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</si>
  <si>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</si>
  <si>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</si>
  <si>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</si>
  <si>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</si>
  <si>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</si>
  <si>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</si>
  <si>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</si>
  <si>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</si>
  <si>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</si>
  <si>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</si>
  <si>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</si>
  <si>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</si>
  <si>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</si>
  <si>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</si>
  <si>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</si>
  <si>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</si>
  <si>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</si>
  <si>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</si>
  <si>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</si>
  <si>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</si>
  <si>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</si>
  <si>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</si>
  <si>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</si>
  <si>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</si>
  <si>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</si>
  <si>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</si>
  <si>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</si>
  <si>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</si>
  <si>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</si>
  <si>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</si>
  <si>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</si>
  <si>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</si>
  <si>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</si>
  <si>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</si>
  <si>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</si>
  <si>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</si>
  <si>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</si>
  <si>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</si>
  <si>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</si>
  <si>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</si>
  <si>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</si>
  <si>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</si>
  <si>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</si>
  <si>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</si>
  <si>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</si>
  <si>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</si>
  <si>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</si>
  <si>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</si>
  <si>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</si>
  <si>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</si>
  <si>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</si>
  <si>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</si>
  <si>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</si>
  <si>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</si>
  <si>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</si>
  <si>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</si>
  <si>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</si>
  <si>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</si>
  <si>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</si>
  <si>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</si>
  <si>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</si>
  <si>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</si>
  <si>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</si>
  <si>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</si>
  <si>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</si>
  <si>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</si>
  <si>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</si>
  <si>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</si>
  <si>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</si>
  <si>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</si>
  <si>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</si>
  <si>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</si>
  <si>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</si>
  <si>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</si>
  <si>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</si>
  <si>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</si>
  <si>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</si>
  <si>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</si>
  <si>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</si>
  <si>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</si>
  <si>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</si>
  <si>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</si>
  <si>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</si>
  <si>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</si>
  <si>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</si>
  <si>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</si>
  <si>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</si>
  <si>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</si>
  <si>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</si>
  <si>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</si>
  <si>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</si>
  <si>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</si>
  <si>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</si>
  <si>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</si>
  <si>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</si>
  <si>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</si>
  <si>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</si>
  <si>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</si>
  <si>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</si>
  <si>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</si>
  <si>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</si>
  <si>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</si>
  <si>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</si>
  <si>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</si>
  <si>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</si>
  <si>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</si>
  <si>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</si>
  <si>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</si>
  <si>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</si>
  <si>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</si>
  <si>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</si>
  <si>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</si>
  <si>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</si>
  <si>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</si>
  <si>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</si>
  <si>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</si>
  <si>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</si>
  <si>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</si>
  <si>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</si>
  <si>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</si>
  <si>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</si>
  <si>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</si>
  <si>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</si>
  <si>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</si>
  <si>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</si>
  <si>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</si>
  <si>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</si>
  <si>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</si>
  <si>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</si>
  <si>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</si>
  <si>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</si>
  <si>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</si>
  <si>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</si>
  <si>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</si>
  <si>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</si>
  <si>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</si>
  <si>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</si>
  <si>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</si>
  <si>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</si>
  <si>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</si>
  <si>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</si>
  <si>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</si>
  <si>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</si>
  <si>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</si>
  <si>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</si>
  <si>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</si>
  <si>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</si>
  <si>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</si>
  <si>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</si>
  <si>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</si>
  <si>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</si>
  <si>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</si>
  <si>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</si>
  <si>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</si>
  <si>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</si>
  <si>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</si>
  <si>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</si>
  <si>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</si>
  <si>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</si>
  <si>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</si>
  <si>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</si>
  <si>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</si>
  <si>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</si>
  <si>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</si>
  <si>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</si>
  <si>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</si>
  <si>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</si>
  <si>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</si>
  <si>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</si>
  <si>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</si>
  <si>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</si>
  <si>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</si>
  <si>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</si>
  <si>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</si>
  <si>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</si>
  <si>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</si>
  <si>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</si>
  <si>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</si>
  <si>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</si>
  <si>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</si>
  <si>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</si>
  <si>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</si>
  <si>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</si>
  <si>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</si>
  <si>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</si>
  <si>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</si>
  <si>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</si>
  <si>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</si>
  <si>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</si>
  <si>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</si>
  <si>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</si>
  <si>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</si>
  <si>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</si>
  <si>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</si>
  <si>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</si>
  <si>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</si>
  <si>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</si>
  <si>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</si>
  <si>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</si>
  <si>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</si>
  <si>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</si>
  <si>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</si>
  <si>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</si>
  <si>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</si>
  <si>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</si>
  <si>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</si>
  <si>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</si>
  <si>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</si>
  <si>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</si>
  <si>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</si>
  <si>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</si>
  <si>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</si>
  <si>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</si>
  <si>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</si>
  <si>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</si>
  <si>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</si>
  <si>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</si>
  <si>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</si>
  <si>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</si>
  <si>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</si>
  <si>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</si>
  <si>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</si>
  <si>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</si>
  <si>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</si>
  <si>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</si>
  <si>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</si>
  <si>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</si>
  <si>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</si>
  <si>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</si>
  <si>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</si>
  <si>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</si>
  <si>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</si>
  <si>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</si>
  <si>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</si>
  <si>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</si>
  <si>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</si>
  <si>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</si>
  <si>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</si>
  <si>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</si>
  <si>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</si>
  <si>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</si>
  <si>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</si>
  <si>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</si>
  <si>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</si>
  <si>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</si>
  <si>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</si>
  <si>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</si>
  <si>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</si>
  <si>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</si>
  <si>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</si>
  <si>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</si>
  <si>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</si>
  <si>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</si>
  <si>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</si>
  <si>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</si>
  <si>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</si>
  <si>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</si>
  <si>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</si>
  <si>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</si>
  <si>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</si>
  <si>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</si>
  <si>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</si>
  <si>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</si>
  <si>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</si>
  <si>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</si>
  <si>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</si>
  <si>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</si>
  <si>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</si>
  <si>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</si>
  <si>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</si>
  <si>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</si>
  <si>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</si>
  <si>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</si>
  <si>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</si>
  <si>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</si>
  <si>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</si>
  <si>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</si>
  <si>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</si>
  <si>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</si>
  <si>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</si>
  <si>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</si>
  <si>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</si>
  <si>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</si>
  <si>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</si>
  <si>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</si>
  <si>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</si>
  <si>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</si>
  <si>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</si>
  <si>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</si>
  <si>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</si>
  <si>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</si>
  <si>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</si>
  <si>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</si>
  <si>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</si>
  <si>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</si>
  <si>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</si>
  <si>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</si>
  <si>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</si>
  <si>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</si>
  <si>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</si>
  <si>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</si>
  <si>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</si>
  <si>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</si>
  <si>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</si>
  <si>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</si>
  <si>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</si>
  <si>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</si>
  <si>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</si>
  <si>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</si>
  <si>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</si>
  <si>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</si>
  <si>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</si>
  <si>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</si>
  <si>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</si>
  <si>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</si>
  <si>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</si>
  <si>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</si>
  <si>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</si>
  <si>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</si>
  <si>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</si>
  <si>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</si>
  <si>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</si>
  <si>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</si>
  <si>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</si>
  <si>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</si>
  <si>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</si>
  <si>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</si>
  <si>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</si>
  <si>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</si>
  <si>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</si>
  <si>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</si>
  <si>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</si>
  <si>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</si>
  <si>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</si>
  <si>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</si>
  <si>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</si>
  <si>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</si>
  <si>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</si>
  <si>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</si>
  <si>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</si>
  <si>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</si>
  <si>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</si>
  <si>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</si>
  <si>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</si>
  <si>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</si>
  <si>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</si>
  <si>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</si>
  <si>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</si>
  <si>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</si>
  <si>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</si>
  <si>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</si>
  <si>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</si>
  <si>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</si>
  <si>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</si>
  <si>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</si>
  <si>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</si>
  <si>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</si>
  <si>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</si>
  <si>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</si>
  <si>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</si>
  <si>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</si>
  <si>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</si>
  <si>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</si>
  <si>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</si>
  <si>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</si>
  <si>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</si>
  <si>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</si>
  <si>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</si>
  <si>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</si>
  <si>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</si>
  <si>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</si>
  <si>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</si>
  <si>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</si>
  <si>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</si>
  <si>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</si>
  <si>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</si>
  <si>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</si>
  <si>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</si>
  <si>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</si>
  <si>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</si>
  <si>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</si>
  <si>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</si>
  <si>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</si>
  <si>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</si>
  <si>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</si>
  <si>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</si>
  <si>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</si>
  <si>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</si>
  <si>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</si>
  <si>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</si>
  <si>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</si>
  <si>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</si>
  <si>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</si>
  <si>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</si>
  <si>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</si>
  <si>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</si>
  <si>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</si>
  <si>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</si>
  <si>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</si>
  <si>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</si>
  <si>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</si>
  <si>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</si>
  <si>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</si>
  <si>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</si>
  <si>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</si>
  <si>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</si>
  <si>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</si>
  <si>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</si>
  <si>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</si>
  <si>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</si>
  <si>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</si>
  <si>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</si>
  <si>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</si>
  <si>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</si>
  <si>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</si>
  <si>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</si>
  <si>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</si>
  <si>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</si>
  <si>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</si>
  <si>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</si>
  <si>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</si>
  <si>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</si>
  <si>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</si>
  <si>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</si>
  <si>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</si>
  <si>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</si>
  <si>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</si>
  <si>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</si>
  <si>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</si>
  <si>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</si>
  <si>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</si>
  <si>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</si>
  <si>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</si>
  <si>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</si>
  <si>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</si>
  <si>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</si>
  <si>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</si>
  <si>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</si>
  <si>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</si>
  <si>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</si>
  <si>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</si>
  <si>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</si>
  <si>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</si>
  <si>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</si>
  <si>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</si>
  <si>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</si>
  <si>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</si>
  <si>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</si>
  <si>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</si>
  <si>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</si>
  <si>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</si>
  <si>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</si>
  <si>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</si>
  <si>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</si>
  <si>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</si>
  <si>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</si>
  <si>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</si>
  <si>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</si>
  <si>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</si>
  <si>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</si>
  <si>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</si>
  <si>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</si>
  <si>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</si>
  <si>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</si>
  <si>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</si>
  <si>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</si>
  <si>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</si>
  <si>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</si>
  <si>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</si>
  <si>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</si>
  <si>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</si>
  <si>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</si>
  <si>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</si>
  <si>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</si>
  <si>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</si>
  <si>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</si>
  <si>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</si>
  <si>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</si>
  <si>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</si>
  <si>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</si>
  <si>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</si>
  <si>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</si>
  <si>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</si>
  <si>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</si>
  <si>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</si>
  <si>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</si>
  <si>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</si>
  <si>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</si>
  <si>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</si>
  <si>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</si>
  <si>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</si>
  <si>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</si>
  <si>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</si>
  <si>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</si>
  <si>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</si>
  <si>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</si>
  <si>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</si>
  <si>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</si>
  <si>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</si>
  <si>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</si>
  <si>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</si>
  <si>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</si>
  <si>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</si>
  <si>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</si>
  <si>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</si>
  <si>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</si>
  <si>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</si>
  <si>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</si>
  <si>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</si>
  <si>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</si>
  <si>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</si>
  <si>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</si>
  <si>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</si>
  <si>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</si>
  <si>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</si>
  <si>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</si>
  <si>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</si>
  <si>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</si>
  <si>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</si>
  <si>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</si>
  <si>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</si>
  <si>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</si>
  <si>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</si>
  <si>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</si>
  <si>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</si>
  <si>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</si>
  <si>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</si>
  <si>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</si>
  <si>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</si>
  <si>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</si>
  <si>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</si>
  <si>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</si>
  <si>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</si>
  <si>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</si>
  <si>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</si>
  <si>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</si>
  <si>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</si>
  <si>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</si>
  <si>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</si>
  <si>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</si>
  <si>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</si>
  <si>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</si>
  <si>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</si>
  <si>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</si>
  <si>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</si>
  <si>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</si>
  <si>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</si>
  <si>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</si>
  <si>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</si>
  <si>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</si>
  <si>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</si>
  <si>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</si>
  <si>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</si>
  <si>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</si>
  <si>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</si>
  <si>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</si>
  <si>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</si>
  <si>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</si>
  <si>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</si>
  <si>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</si>
  <si>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</si>
  <si>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</si>
  <si>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</si>
  <si>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</si>
  <si>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</si>
  <si>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</si>
  <si>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</si>
  <si>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</si>
  <si>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</si>
  <si>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</si>
  <si>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</si>
  <si>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</si>
  <si>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</si>
  <si>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</si>
  <si>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</si>
  <si>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</si>
  <si>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</si>
  <si>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</si>
  <si>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</si>
  <si>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</si>
  <si>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</si>
  <si>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</si>
  <si>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</si>
  <si>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</si>
  <si>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</si>
  <si>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</si>
  <si>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</si>
  <si>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</si>
  <si>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</si>
  <si>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</si>
  <si>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</si>
  <si>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</si>
  <si>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</si>
  <si>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</si>
  <si>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</si>
  <si>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</si>
  <si>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</si>
  <si>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</si>
  <si>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</si>
  <si>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</si>
  <si>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</si>
  <si>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</si>
  <si>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</si>
  <si>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</si>
  <si>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</si>
  <si>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</si>
  <si>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</si>
  <si>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</si>
  <si>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</si>
  <si>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</si>
  <si>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</si>
  <si>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</si>
  <si>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</si>
  <si>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</si>
  <si>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</si>
  <si>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</si>
  <si>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</si>
  <si>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</si>
  <si>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</si>
  <si>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</si>
  <si>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</si>
  <si>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</si>
  <si>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</si>
  <si>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</si>
  <si>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</si>
  <si>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</si>
  <si>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</si>
  <si>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</si>
  <si>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</si>
  <si>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</si>
  <si>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</si>
  <si>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</si>
  <si>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</si>
  <si>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</si>
  <si>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</si>
  <si>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</si>
  <si>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</si>
  <si>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</si>
  <si>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</si>
  <si>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</si>
  <si>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</si>
  <si>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</si>
  <si>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</si>
  <si>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</si>
  <si>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</si>
  <si>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</si>
  <si>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</si>
  <si>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</si>
  <si>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</si>
  <si>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</si>
  <si>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</si>
  <si>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</si>
  <si>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</si>
  <si>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</si>
  <si>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</si>
  <si>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</si>
  <si>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</si>
  <si>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</si>
  <si>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</si>
  <si>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</si>
  <si>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</si>
  <si>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</si>
  <si>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</si>
  <si>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</si>
  <si>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</si>
  <si>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</si>
  <si>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</si>
  <si>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</si>
  <si>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</si>
  <si>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</si>
  <si>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</si>
  <si>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</si>
  <si>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</si>
  <si>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</si>
  <si>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</si>
  <si>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</si>
  <si>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</si>
  <si>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</si>
  <si>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</si>
  <si>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</si>
  <si>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</si>
  <si>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</si>
  <si>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</si>
  <si>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</si>
  <si>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</si>
  <si>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</si>
  <si>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</si>
  <si>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</si>
  <si>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</si>
  <si>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</si>
  <si>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</si>
  <si>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</si>
  <si>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</si>
  <si>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</si>
  <si>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</si>
  <si>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</si>
  <si>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</si>
  <si>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</si>
  <si>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</si>
  <si>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</si>
  <si>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</si>
  <si>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</si>
  <si>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</si>
  <si>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</si>
  <si>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</si>
  <si>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</si>
  <si>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</si>
  <si>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</si>
  <si>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</si>
  <si>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</si>
  <si>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</si>
  <si>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</si>
  <si>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</si>
  <si>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</si>
  <si>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</si>
  <si>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</si>
  <si>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</si>
  <si>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</si>
  <si>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</si>
  <si>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</si>
  <si>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</si>
  <si>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</si>
  <si>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</si>
  <si>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</si>
  <si>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</si>
  <si>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</si>
  <si>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</si>
  <si>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</si>
  <si>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</si>
  <si>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</si>
  <si>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</si>
  <si>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</si>
  <si>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</si>
  <si>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</si>
  <si>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</si>
  <si>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</si>
  <si>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</si>
  <si>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</si>
  <si>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</si>
  <si>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</si>
  <si>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</si>
  <si>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</si>
  <si>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</si>
  <si>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</si>
  <si>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</si>
  <si>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</si>
  <si>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</si>
  <si>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</si>
  <si>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</si>
  <si>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</si>
  <si>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</si>
  <si>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</si>
  <si>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</si>
  <si>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</si>
  <si>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</si>
  <si>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</si>
  <si>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</si>
  <si>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</si>
  <si>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</si>
  <si>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</si>
  <si>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</si>
  <si>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</si>
  <si>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</si>
  <si>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</si>
  <si>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</si>
  <si>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</si>
  <si>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</si>
  <si>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</si>
  <si>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</si>
  <si>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</si>
  <si>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</si>
  <si>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</si>
  <si>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</si>
  <si>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</si>
  <si>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</si>
  <si>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</si>
  <si>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</si>
  <si>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</si>
  <si>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</si>
  <si>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</si>
  <si>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</si>
  <si>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</si>
  <si>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</si>
  <si>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</si>
  <si>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</si>
  <si>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</si>
  <si>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</si>
  <si>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</si>
  <si>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</si>
  <si>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</si>
  <si>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</si>
  <si>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</si>
  <si>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</si>
  <si>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</si>
  <si>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</si>
  <si>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</si>
  <si>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</si>
  <si>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</si>
  <si>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</si>
  <si>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</si>
  <si>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</si>
  <si>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</si>
  <si>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</si>
  <si>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</si>
  <si>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</si>
  <si>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</si>
  <si>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</si>
  <si>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</si>
  <si>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</si>
  <si>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</si>
  <si>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</si>
  <si>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</si>
  <si>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</si>
  <si>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</si>
  <si>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</si>
  <si>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</si>
  <si>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</si>
  <si>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</si>
  <si>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</si>
  <si>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</si>
  <si>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</si>
  <si>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</si>
  <si>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</si>
  <si>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</si>
  <si>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</si>
  <si>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</si>
  <si>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</si>
  <si>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</si>
  <si>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</si>
  <si>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</si>
  <si>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</si>
  <si>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</si>
  <si>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</si>
  <si>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</si>
  <si>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</si>
  <si>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</si>
  <si>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</si>
  <si>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</si>
  <si>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</si>
  <si>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</si>
  <si>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</si>
  <si>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</si>
  <si>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</si>
  <si>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</si>
  <si>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</si>
  <si>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</si>
  <si>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</si>
  <si>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</si>
  <si>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</si>
  <si>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</si>
  <si>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</si>
  <si>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</si>
  <si>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</si>
  <si>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</si>
  <si>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</si>
  <si>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</si>
  <si>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</si>
  <si>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</si>
  <si>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</si>
  <si>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</si>
  <si>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</si>
  <si>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</si>
  <si>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</si>
  <si>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</si>
  <si>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</si>
  <si>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</si>
  <si>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</si>
  <si>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</si>
  <si>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</si>
  <si>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</si>
  <si>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</si>
  <si>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</si>
  <si>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</si>
  <si>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</si>
  <si>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</si>
  <si>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</si>
  <si>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</si>
  <si>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</si>
  <si>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</si>
  <si>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</si>
  <si>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</si>
  <si>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</si>
  <si>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</si>
  <si>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</si>
  <si>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</si>
  <si>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</si>
  <si>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</si>
  <si>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</si>
  <si>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</si>
  <si>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</si>
  <si>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</si>
  <si>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</si>
  <si>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</si>
  <si>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</si>
  <si>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</si>
  <si>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</si>
  <si>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</si>
  <si>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</si>
  <si>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</si>
  <si>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</si>
  <si>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</si>
  <si>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</si>
  <si>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</si>
  <si>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</si>
  <si>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</si>
  <si>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</si>
  <si>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</si>
  <si>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</si>
  <si>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</si>
  <si>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</si>
  <si>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</si>
  <si>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</si>
  <si>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</si>
  <si>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</si>
  <si>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</si>
  <si>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</si>
  <si>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</si>
  <si>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</si>
  <si>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</si>
  <si>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</si>
  <si>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</si>
  <si>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</si>
  <si>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</si>
  <si>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</si>
  <si>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</si>
  <si>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</si>
  <si>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</si>
  <si>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</si>
  <si>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</si>
  <si>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</si>
  <si>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</si>
  <si>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</si>
  <si>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</si>
  <si>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</si>
  <si>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</si>
  <si>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</si>
  <si>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</si>
  <si>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</si>
  <si>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</si>
  <si>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</si>
  <si>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</si>
  <si>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</si>
  <si>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</si>
  <si>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</si>
  <si>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</si>
  <si>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</si>
  <si>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</si>
  <si>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</si>
  <si>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</si>
  <si>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</si>
  <si>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</si>
  <si>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</si>
  <si>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</si>
  <si>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</si>
  <si>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</si>
  <si>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</si>
  <si>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</si>
  <si>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</si>
  <si>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</si>
  <si>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</si>
  <si>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</si>
  <si>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</si>
  <si>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</si>
  <si>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</si>
  <si>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</si>
  <si>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</si>
  <si>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</si>
  <si>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</si>
  <si>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</si>
  <si>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</si>
  <si>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</si>
  <si>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</si>
  <si>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</si>
  <si>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</si>
  <si>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</si>
  <si>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</si>
  <si>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</si>
  <si>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</si>
  <si>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</si>
  <si>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</si>
  <si>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</si>
  <si>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</si>
  <si>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</si>
  <si>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</si>
  <si>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</si>
  <si>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</si>
  <si>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</si>
  <si>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</si>
  <si>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</si>
  <si>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</si>
  <si>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</si>
  <si>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</si>
  <si>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</si>
  <si>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</si>
  <si>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</si>
  <si>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</si>
  <si>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</si>
  <si>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</si>
  <si>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</si>
  <si>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</si>
  <si>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</si>
  <si>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</si>
  <si>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</si>
  <si>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</si>
  <si>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</si>
  <si>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</si>
  <si>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</si>
  <si>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</si>
  <si>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</si>
  <si>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</si>
  <si>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</si>
  <si>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</si>
  <si>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</si>
  <si>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</si>
  <si>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</si>
  <si>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</si>
  <si>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</si>
  <si>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</si>
  <si>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</si>
  <si>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</si>
  <si>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</si>
  <si>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</si>
  <si>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</si>
  <si>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</si>
  <si>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</si>
  <si>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</si>
  <si>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</si>
  <si>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</si>
  <si>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</si>
  <si>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</si>
  <si>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</si>
  <si>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</si>
  <si>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</si>
  <si>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</si>
  <si>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</si>
  <si>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</si>
  <si>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</si>
  <si>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</si>
  <si>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</si>
  <si>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</si>
  <si>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</si>
  <si>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</si>
  <si>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</si>
  <si>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</si>
  <si>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</si>
  <si>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</si>
  <si>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</si>
  <si>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</si>
  <si>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</si>
  <si>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</si>
  <si>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</si>
  <si>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</si>
  <si>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</si>
  <si>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</si>
  <si>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</si>
  <si>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</si>
  <si>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</si>
  <si>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</si>
  <si>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</si>
  <si>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</si>
  <si>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</si>
  <si>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</si>
  <si>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</si>
  <si>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</si>
  <si>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</si>
  <si>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</si>
  <si>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</si>
  <si>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</si>
  <si>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</si>
  <si>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</si>
  <si>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</si>
  <si>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</si>
  <si>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</si>
  <si>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</si>
  <si>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</si>
  <si>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</si>
  <si>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</si>
  <si>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</si>
  <si>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</si>
  <si>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</si>
  <si>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</si>
  <si>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</si>
  <si>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</si>
  <si>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</si>
  <si>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</si>
  <si>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</si>
  <si>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</si>
  <si>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</si>
  <si>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</si>
  <si>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</si>
  <si>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</si>
  <si>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</si>
  <si>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</si>
  <si>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</si>
  <si>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</si>
  <si>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</si>
  <si>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</si>
  <si>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</si>
  <si>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</si>
  <si>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</si>
  <si>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</si>
  <si>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</si>
  <si>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</si>
  <si>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</si>
  <si>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</si>
  <si>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</si>
  <si>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</si>
  <si>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</si>
  <si>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</si>
  <si>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</si>
  <si>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</si>
  <si>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</si>
  <si>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</si>
  <si>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</si>
  <si>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</si>
  <si>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</si>
  <si>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</si>
  <si>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</si>
  <si>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</si>
  <si>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</si>
  <si>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</si>
  <si>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</si>
  <si>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</si>
  <si>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</si>
  <si>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</si>
  <si>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</si>
  <si>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</si>
  <si>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</si>
  <si>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</si>
  <si>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</si>
  <si>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</si>
  <si>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</si>
  <si>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</si>
  <si>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</si>
  <si>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</si>
  <si>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</si>
  <si>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</si>
  <si>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</si>
  <si>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</si>
  <si>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</si>
  <si>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</si>
  <si>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</si>
  <si>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</si>
  <si>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</si>
  <si>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</si>
  <si>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</si>
  <si>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</si>
  <si>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</si>
  <si>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</si>
  <si>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</si>
  <si>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</si>
  <si>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</si>
  <si>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</si>
  <si>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</si>
  <si>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</si>
  <si>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</si>
  <si>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</si>
  <si>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</si>
  <si>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</si>
  <si>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</si>
  <si>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</si>
  <si>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</si>
  <si>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</si>
  <si>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</si>
  <si>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</si>
  <si>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</si>
  <si>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</si>
  <si>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</si>
  <si>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</si>
  <si>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</si>
  <si>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</si>
  <si>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</si>
  <si>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</si>
  <si>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</si>
  <si>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</si>
  <si>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</si>
  <si>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</si>
  <si>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</si>
  <si>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</si>
  <si>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</si>
  <si>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</si>
  <si>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</si>
  <si>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</si>
  <si>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</si>
  <si>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</si>
  <si>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</si>
  <si>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</si>
  <si>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</si>
  <si>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</si>
  <si>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</si>
  <si>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</si>
  <si>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</si>
  <si>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</si>
  <si>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</si>
  <si>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</si>
  <si>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</si>
  <si>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</si>
  <si>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</si>
  <si>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</si>
  <si>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</si>
  <si>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</si>
  <si>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</si>
  <si>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</si>
  <si>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</si>
  <si>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</si>
  <si>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</si>
  <si>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</si>
  <si>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</si>
  <si>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</si>
  <si>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</si>
  <si>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</si>
  <si>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</si>
  <si>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</si>
  <si>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</si>
  <si>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</si>
  <si>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</si>
  <si>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</si>
  <si>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</si>
  <si>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</si>
  <si>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</si>
  <si>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</si>
  <si>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</si>
  <si>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</si>
  <si>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</si>
  <si>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</si>
  <si>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</si>
  <si>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</si>
  <si>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</si>
  <si>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</si>
  <si>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</si>
  <si>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</si>
  <si>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</si>
  <si>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</si>
  <si>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</si>
  <si>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</si>
  <si>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</si>
  <si>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</si>
  <si>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</si>
  <si>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</si>
  <si>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</si>
  <si>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</si>
  <si>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</si>
  <si>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</si>
  <si>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</si>
  <si>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</si>
  <si>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</si>
  <si>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</si>
  <si>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</si>
  <si>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</si>
  <si>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</si>
  <si>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</si>
  <si>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</si>
  <si>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</si>
  <si>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</si>
  <si>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</si>
  <si>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</si>
  <si>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</si>
  <si>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</si>
  <si>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</si>
  <si>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</si>
  <si>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</si>
  <si>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</si>
  <si>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</si>
  <si>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</si>
  <si>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</si>
  <si>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</si>
  <si>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</si>
  <si>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</si>
  <si>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</si>
  <si>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</si>
  <si>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</si>
  <si>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</si>
  <si>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</si>
  <si>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</si>
  <si>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</si>
  <si>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</si>
  <si>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</si>
  <si>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</si>
  <si>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</si>
  <si>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</si>
  <si>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</si>
  <si>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</si>
  <si>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</si>
  <si>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</si>
  <si>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</si>
  <si>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</si>
  <si>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</si>
  <si>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</si>
  <si>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</si>
  <si>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</si>
  <si>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</si>
  <si>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</si>
  <si>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</si>
  <si>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</si>
  <si>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</si>
  <si>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</si>
  <si>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</si>
  <si>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</si>
  <si>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</si>
  <si>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</si>
  <si>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</si>
  <si>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</si>
  <si>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</si>
  <si>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</si>
  <si>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</si>
  <si>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</si>
  <si>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</si>
  <si>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</si>
  <si>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</si>
  <si>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</si>
  <si>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</si>
  <si>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</si>
  <si>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</si>
  <si>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</si>
  <si>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</si>
  <si>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</si>
  <si>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</si>
  <si>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</si>
  <si>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</si>
  <si>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</si>
  <si>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</si>
  <si>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</si>
  <si>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</si>
  <si>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</si>
  <si>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</si>
  <si>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</si>
  <si>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</si>
  <si>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</si>
  <si>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</si>
  <si>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</si>
  <si>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</si>
  <si>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</si>
  <si>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</si>
  <si>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</si>
  <si>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</si>
  <si>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</si>
  <si>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</si>
  <si>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</si>
  <si>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</si>
  <si>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</si>
  <si>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</si>
  <si>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</si>
  <si>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</si>
  <si>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</si>
  <si>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</si>
  <si>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</si>
  <si>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</si>
  <si>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</si>
  <si>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</si>
  <si>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</si>
  <si>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</si>
  <si>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</si>
  <si>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</si>
  <si>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</si>
  <si>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</si>
  <si>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</si>
  <si>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</si>
  <si>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</si>
  <si>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</si>
  <si>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</si>
  <si>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</si>
  <si>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</si>
  <si>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</si>
  <si>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</si>
  <si>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</si>
  <si>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</si>
  <si>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</si>
  <si>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</si>
  <si>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</si>
  <si>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</si>
  <si>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</si>
  <si>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</si>
  <si>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</si>
  <si>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</si>
  <si>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</si>
  <si>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</si>
  <si>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</si>
  <si>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</si>
  <si>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</si>
  <si>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</si>
  <si>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</si>
  <si>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</si>
  <si>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</si>
  <si>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</si>
  <si>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</si>
  <si>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</si>
  <si>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</si>
  <si>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</si>
  <si>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</si>
  <si>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</si>
  <si>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</si>
  <si>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</si>
  <si>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</si>
  <si>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</si>
  <si>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</si>
  <si>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</si>
  <si>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</si>
  <si>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</si>
  <si>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</si>
  <si>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</si>
  <si>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</si>
  <si>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</si>
  <si>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</si>
  <si>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</si>
  <si>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</si>
  <si>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</si>
  <si>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</si>
  <si>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</si>
  <si>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</si>
  <si>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</si>
  <si>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</si>
  <si>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</si>
  <si>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</si>
  <si>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</si>
  <si>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</si>
  <si>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</si>
  <si>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</si>
  <si>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</si>
  <si>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</si>
  <si>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</si>
  <si>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</si>
  <si>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</si>
  <si>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</si>
  <si>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</si>
  <si>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</si>
  <si>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</si>
  <si>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</si>
  <si>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</si>
  <si>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</si>
  <si>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</si>
  <si>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</si>
  <si>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</si>
  <si>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</si>
  <si>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</si>
  <si>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</si>
  <si>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</si>
  <si>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</si>
  <si>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</si>
  <si>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</si>
  <si>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</si>
  <si>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</si>
  <si>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</si>
  <si>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</si>
  <si>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</si>
  <si>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</si>
  <si>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</si>
  <si>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</si>
  <si>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</si>
  <si>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</si>
  <si>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</si>
  <si>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</si>
  <si>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</si>
  <si>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</si>
  <si>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</si>
  <si>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</si>
  <si>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</si>
  <si>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</si>
  <si>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</si>
  <si>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</si>
  <si>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</si>
  <si>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</si>
  <si>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</si>
  <si>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</si>
  <si>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</si>
  <si>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</si>
  <si>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</si>
  <si>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</si>
  <si>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</si>
  <si>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</si>
  <si>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</si>
  <si>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</si>
  <si>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</si>
  <si>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</si>
  <si>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</si>
  <si>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</si>
  <si>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</si>
  <si>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</si>
  <si>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</si>
  <si>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</si>
  <si>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</si>
  <si>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</si>
  <si>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</si>
  <si>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</si>
  <si>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</si>
  <si>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</si>
  <si>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</si>
  <si>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</si>
  <si>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</si>
  <si>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</si>
  <si>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</si>
  <si>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</si>
  <si>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</si>
  <si>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</si>
  <si>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</si>
  <si>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</si>
  <si>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</si>
  <si>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</si>
  <si>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</si>
  <si>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</si>
  <si>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</si>
  <si>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</si>
  <si>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</si>
  <si>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</si>
  <si>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</si>
  <si>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</si>
  <si>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</si>
  <si>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</si>
  <si>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</si>
  <si>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</si>
  <si>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</si>
  <si>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</si>
  <si>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</si>
  <si>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</si>
  <si>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</si>
  <si>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</si>
  <si>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</si>
  <si>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</si>
  <si>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</si>
  <si>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</si>
  <si>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</si>
  <si>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</si>
  <si>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</si>
  <si>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</si>
  <si>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</si>
  <si>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</si>
  <si>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</si>
  <si>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</si>
  <si>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</si>
  <si>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</si>
  <si>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</si>
  <si>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</si>
  <si>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</si>
  <si>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</si>
  <si>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</si>
  <si>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</si>
  <si>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</si>
  <si>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</si>
  <si>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</si>
  <si>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</si>
  <si>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</si>
  <si>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</si>
  <si>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</si>
  <si>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</si>
  <si>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</si>
  <si>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</si>
  <si>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</si>
  <si>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</si>
  <si>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</si>
  <si>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</si>
  <si>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</si>
  <si>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</si>
  <si>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</si>
  <si>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</si>
  <si>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</si>
  <si>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</si>
  <si>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</si>
  <si>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</si>
  <si>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</si>
  <si>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</si>
  <si>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</si>
  <si>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</si>
  <si>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</si>
  <si>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</si>
  <si>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</si>
  <si>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</si>
  <si>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</si>
  <si>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</si>
  <si>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</si>
  <si>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</si>
  <si>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</si>
  <si>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</si>
  <si>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</si>
  <si>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</si>
  <si>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</si>
  <si>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</si>
  <si>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</si>
  <si>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</si>
  <si>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</si>
  <si>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</si>
  <si>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</si>
  <si>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</si>
  <si>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</si>
  <si>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</si>
  <si>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</si>
  <si>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</si>
  <si>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</si>
  <si>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</si>
  <si>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</si>
  <si>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</si>
  <si>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</si>
  <si>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</si>
  <si>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</si>
  <si>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</si>
  <si>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</si>
  <si>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</si>
  <si>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</si>
  <si>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</si>
  <si>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</si>
  <si>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</si>
  <si>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</si>
  <si>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</si>
  <si>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</si>
  <si>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</si>
  <si>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</si>
  <si>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</si>
  <si>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</si>
  <si>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</si>
  <si>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</si>
  <si>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</si>
  <si>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</si>
  <si>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</si>
  <si>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</si>
  <si>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</si>
  <si>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</si>
  <si>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</si>
  <si>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</si>
  <si>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</si>
  <si>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</si>
  <si>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</si>
  <si>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</si>
  <si>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</si>
  <si>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</si>
  <si>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</si>
  <si>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</si>
  <si>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</si>
  <si>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</si>
  <si>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</si>
  <si>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</si>
  <si>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</si>
  <si>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</si>
  <si>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</si>
  <si>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</si>
  <si>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</si>
  <si>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</si>
  <si>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</si>
  <si>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</si>
  <si>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</si>
  <si>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</si>
  <si>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</si>
  <si>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</si>
  <si>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</si>
  <si>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</si>
  <si>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</si>
  <si>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</si>
  <si>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</si>
  <si>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</si>
  <si>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</si>
  <si>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</si>
  <si>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</si>
  <si>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</si>
  <si>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</si>
  <si>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</si>
  <si>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</si>
  <si>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</si>
  <si>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</si>
  <si>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</si>
  <si>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</si>
  <si>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</si>
  <si>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</si>
  <si>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</si>
  <si>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</si>
  <si>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</si>
  <si>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</si>
  <si>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</si>
  <si>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</si>
  <si>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</si>
  <si>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</si>
  <si>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</si>
  <si>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</si>
  <si>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</si>
  <si>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</si>
  <si>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</si>
  <si>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</si>
  <si>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</si>
  <si>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</si>
  <si>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</si>
  <si>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</si>
  <si>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</si>
  <si>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</si>
  <si>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</si>
  <si>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</si>
  <si>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</si>
  <si>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</si>
  <si>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</si>
  <si>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</si>
  <si>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</si>
  <si>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</si>
  <si>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</si>
  <si>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</si>
  <si>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</si>
  <si>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</si>
  <si>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</si>
  <si>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</si>
  <si>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</si>
  <si>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</si>
  <si>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</si>
  <si>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</si>
  <si>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</si>
  <si>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</si>
  <si>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</si>
  <si>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</si>
  <si>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</si>
  <si>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</si>
  <si>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</si>
  <si>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</si>
  <si>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</si>
  <si>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</si>
  <si>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</si>
  <si>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</si>
  <si>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</si>
  <si>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</si>
  <si>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</si>
  <si>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</si>
  <si>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</si>
  <si>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</si>
  <si>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</si>
  <si>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</si>
  <si>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</si>
  <si>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</si>
  <si>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</si>
  <si>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</si>
  <si>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</si>
  <si>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</si>
  <si>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</si>
  <si>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</si>
  <si>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</si>
  <si>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</si>
  <si>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</si>
  <si>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</si>
  <si>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</si>
  <si>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</si>
  <si>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</si>
  <si>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</si>
  <si>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</si>
  <si>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</si>
  <si>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</si>
  <si>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</si>
  <si>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</si>
  <si>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</si>
  <si>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</si>
  <si>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</si>
  <si>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</si>
  <si>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</si>
  <si>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</si>
  <si>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</si>
  <si>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</si>
  <si>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</si>
  <si>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</si>
  <si>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</si>
  <si>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</si>
  <si>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</si>
  <si>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</si>
  <si>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</si>
  <si>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</si>
  <si>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</si>
  <si>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</si>
  <si>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</si>
  <si>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</si>
  <si>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</si>
  <si>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</si>
  <si>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</si>
  <si>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</si>
  <si>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</si>
  <si>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</si>
  <si>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</si>
  <si>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</si>
  <si>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</si>
  <si>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</si>
  <si>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</si>
  <si>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</si>
  <si>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</si>
  <si>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</si>
  <si>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</si>
  <si>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</si>
  <si>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</si>
  <si>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</si>
  <si>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</si>
  <si>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</si>
  <si>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</si>
  <si>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</si>
  <si>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</si>
  <si>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</si>
  <si>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</si>
  <si>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</si>
  <si>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</si>
  <si>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</si>
  <si>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</si>
  <si>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</si>
  <si>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</si>
  <si>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</si>
  <si>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</si>
  <si>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</si>
  <si>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</si>
  <si>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</si>
  <si>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</si>
  <si>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</si>
  <si>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</si>
  <si>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</si>
  <si>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</si>
  <si>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</si>
  <si>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</si>
  <si>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</si>
  <si>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</si>
  <si>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</si>
  <si>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</si>
  <si>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</si>
  <si>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</si>
  <si>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</si>
  <si>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</si>
  <si>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</si>
  <si>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</si>
  <si>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</si>
  <si>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</si>
  <si>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</si>
  <si>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</si>
  <si>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</si>
  <si>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</si>
  <si>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</si>
  <si>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</si>
  <si>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</si>
  <si>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</si>
  <si>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</si>
  <si>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</si>
  <si>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</si>
  <si>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</si>
  <si>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</si>
  <si>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</si>
  <si>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</si>
  <si>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</si>
  <si>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</si>
  <si>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</si>
  <si>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</si>
  <si>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</si>
  <si>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</si>
  <si>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</si>
  <si>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</si>
  <si>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</si>
  <si>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</si>
  <si>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</si>
  <si>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</si>
  <si>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</si>
  <si>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</si>
  <si>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</si>
  <si>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</si>
  <si>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</si>
  <si>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</si>
  <si>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</si>
  <si>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</si>
  <si>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</si>
  <si>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</si>
  <si>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</si>
  <si>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</si>
  <si>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</si>
  <si>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</si>
  <si>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</si>
  <si>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</si>
  <si>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</si>
  <si>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</si>
  <si>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</si>
  <si>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</si>
  <si>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</si>
  <si>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</si>
  <si>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</si>
  <si>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</si>
  <si>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</si>
  <si>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</si>
  <si>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</si>
  <si>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</si>
  <si>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</si>
  <si>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</si>
  <si>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</si>
  <si>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</si>
  <si>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</si>
  <si>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</si>
  <si>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</si>
  <si>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</si>
  <si>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</si>
  <si>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</si>
  <si>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</si>
  <si>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</si>
  <si>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</si>
  <si>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</si>
  <si>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</si>
  <si>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</si>
  <si>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</si>
  <si>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</si>
  <si>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</si>
  <si>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</si>
  <si>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</si>
  <si>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</si>
  <si>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</si>
  <si>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</si>
  <si>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</si>
  <si>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</si>
  <si>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</si>
  <si>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</si>
  <si>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</si>
  <si>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</si>
  <si>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</si>
  <si>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</si>
  <si>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</si>
  <si>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</si>
  <si>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</si>
  <si>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</si>
  <si>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</si>
  <si>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</si>
  <si>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</si>
  <si>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</si>
  <si>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</si>
  <si>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</si>
  <si>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</si>
  <si>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</si>
  <si>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</si>
  <si>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</si>
  <si>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</si>
  <si>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</si>
  <si>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</si>
  <si>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</si>
  <si>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</si>
  <si>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</si>
  <si>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</si>
  <si>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</si>
  <si>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</si>
  <si>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</si>
  <si>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</si>
  <si>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</si>
  <si>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</si>
  <si>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</si>
  <si>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</si>
  <si>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</si>
  <si>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</si>
  <si>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</si>
  <si>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</si>
  <si>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</si>
  <si>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</si>
  <si>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</si>
  <si>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</si>
  <si>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</si>
  <si>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</si>
  <si>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</si>
  <si>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</si>
  <si>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</si>
  <si>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</si>
  <si>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</si>
  <si>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</si>
  <si>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</si>
  <si>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</si>
  <si>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</si>
  <si>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</si>
  <si>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</si>
  <si>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</si>
  <si>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</si>
  <si>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</si>
  <si>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</si>
  <si>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</si>
  <si>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</si>
  <si>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</si>
  <si>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</si>
  <si>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</si>
  <si>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</si>
  <si>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</si>
  <si>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</si>
  <si>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</si>
  <si>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</si>
  <si>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</si>
  <si>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</si>
  <si>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</si>
  <si>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</si>
  <si>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</si>
  <si>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</si>
  <si>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</si>
  <si>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</si>
  <si>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</si>
  <si>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</si>
  <si>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</si>
  <si>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</si>
  <si>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</si>
  <si>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</si>
  <si>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</si>
  <si>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</si>
  <si>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</si>
  <si>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</si>
  <si>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</si>
  <si>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</si>
  <si>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</si>
  <si>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</si>
  <si>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</si>
  <si>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</si>
  <si>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</si>
  <si>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</si>
  <si>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</si>
  <si>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</si>
  <si>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</si>
  <si>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</si>
  <si>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</si>
  <si>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</si>
  <si>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</si>
  <si>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</si>
  <si>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</si>
  <si>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</si>
  <si>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</si>
  <si>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</si>
  <si>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</si>
  <si>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</si>
  <si>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</si>
  <si>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</si>
  <si>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</si>
  <si>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</si>
  <si>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</si>
  <si>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</si>
  <si>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</si>
  <si>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</si>
  <si>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</si>
  <si>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</si>
  <si>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</si>
  <si>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</si>
  <si>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</si>
  <si>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</si>
  <si>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</si>
  <si>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</si>
  <si>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</si>
  <si>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</si>
  <si>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</si>
  <si>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</si>
  <si>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</si>
  <si>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</si>
  <si>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</si>
  <si>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</si>
  <si>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</si>
  <si>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</si>
  <si>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</si>
  <si>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</si>
  <si>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</si>
  <si>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</si>
  <si>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</si>
  <si>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</si>
  <si>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</si>
  <si>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</si>
  <si>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</si>
  <si>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</si>
  <si>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</si>
  <si>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</si>
  <si>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</si>
  <si>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</si>
  <si>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</si>
  <si>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</si>
  <si>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</si>
  <si>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</si>
  <si>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</si>
  <si>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</si>
  <si>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</si>
  <si>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</si>
  <si>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</si>
  <si>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</si>
  <si>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</si>
  <si>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</si>
  <si>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</si>
  <si>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</si>
  <si>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</si>
  <si>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</si>
  <si>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</si>
  <si>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</si>
  <si>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</si>
  <si>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</si>
  <si>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</si>
  <si>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</si>
  <si>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</si>
  <si>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</si>
  <si>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</si>
  <si>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</si>
  <si>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</si>
  <si>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</si>
  <si>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</si>
  <si>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</si>
  <si>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</si>
  <si>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</si>
  <si>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</si>
  <si>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</si>
  <si>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</si>
  <si>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</si>
  <si>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</si>
  <si>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</si>
  <si>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</si>
  <si>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</si>
  <si>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</si>
  <si>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</si>
  <si>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</si>
  <si>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</si>
  <si>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</si>
  <si>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</si>
  <si>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</si>
  <si>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</si>
  <si>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</si>
  <si>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</si>
  <si>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</si>
  <si>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</si>
  <si>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</si>
  <si>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</si>
  <si>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</si>
  <si>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</si>
  <si>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</si>
  <si>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</si>
  <si>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</si>
  <si>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</si>
  <si>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</si>
  <si>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</si>
  <si>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</si>
  <si>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</si>
  <si>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</si>
  <si>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</si>
  <si>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</si>
  <si>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</si>
  <si>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</si>
  <si>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</si>
  <si>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</si>
  <si>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</si>
  <si>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</si>
  <si>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</si>
  <si>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</si>
  <si>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</si>
  <si>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</si>
  <si>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</si>
  <si>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</si>
  <si>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</si>
  <si>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</si>
  <si>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</si>
  <si>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</si>
  <si>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</si>
  <si>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</si>
  <si>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</si>
  <si>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</si>
  <si>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</si>
  <si>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</si>
  <si>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</si>
  <si>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</si>
  <si>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</si>
  <si>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</si>
  <si>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</si>
  <si>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</si>
  <si>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</si>
  <si>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</si>
  <si>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</si>
  <si>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</si>
  <si>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</si>
  <si>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</si>
  <si>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</si>
  <si>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</si>
  <si>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</si>
  <si>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</si>
  <si>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</si>
  <si>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</si>
  <si>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</si>
  <si>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</si>
  <si>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</si>
  <si>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</si>
  <si>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</si>
  <si>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</si>
  <si>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</si>
  <si>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</si>
  <si>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</si>
  <si>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</si>
  <si>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</si>
  <si>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</si>
  <si>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</si>
  <si>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</si>
  <si>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</si>
  <si>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</si>
  <si>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</si>
  <si>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</si>
  <si>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</si>
  <si>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</si>
  <si>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</si>
  <si>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</si>
  <si>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</si>
  <si>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</si>
  <si>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</si>
  <si>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</si>
  <si>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</si>
  <si>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</si>
  <si>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</si>
  <si>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</si>
  <si>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</si>
  <si>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</si>
  <si>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</si>
  <si>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</si>
  <si>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</si>
  <si>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</si>
  <si>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</si>
  <si>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</si>
  <si>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</si>
  <si>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</si>
  <si>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</si>
  <si>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</si>
  <si>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</si>
  <si>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</si>
  <si>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</si>
  <si>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</si>
  <si>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</si>
  <si>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</si>
  <si>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</si>
  <si>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</si>
  <si>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</si>
  <si>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</si>
  <si>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</si>
  <si>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</si>
  <si>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</si>
  <si>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</si>
  <si>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</si>
  <si>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</si>
  <si>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</si>
  <si>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</si>
  <si>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</si>
  <si>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</si>
  <si>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</si>
  <si>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</si>
  <si>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</si>
  <si>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</si>
  <si>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</si>
  <si>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</si>
  <si>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</si>
  <si>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</si>
  <si>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</si>
  <si>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</si>
  <si>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</si>
  <si>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</si>
  <si>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</si>
  <si>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</si>
  <si>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</si>
  <si>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</si>
  <si>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</si>
  <si>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</si>
  <si>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</si>
  <si>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</si>
  <si>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</si>
  <si>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</si>
  <si>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</si>
  <si>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</si>
  <si>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</si>
  <si>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</si>
  <si>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</si>
  <si>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</si>
  <si>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</si>
  <si>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</si>
  <si>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</si>
  <si>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</si>
  <si>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</si>
  <si>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</si>
  <si>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</si>
  <si>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</si>
  <si>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</si>
  <si>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</si>
  <si>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</si>
  <si>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</si>
  <si>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</si>
  <si>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</si>
  <si>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</si>
  <si>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</si>
  <si>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</si>
  <si>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</si>
  <si>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</si>
  <si>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</si>
  <si>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</si>
  <si>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</si>
  <si>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</si>
  <si>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</si>
  <si>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</si>
  <si>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</si>
  <si>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</si>
  <si>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</si>
  <si>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</si>
  <si>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</si>
  <si>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</si>
  <si>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</si>
  <si>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</si>
  <si>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</si>
  <si>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</si>
  <si>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</si>
  <si>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</si>
  <si>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</si>
  <si>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</si>
  <si>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</si>
  <si>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</si>
  <si>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</si>
  <si>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</si>
  <si>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</si>
  <si>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</si>
  <si>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</si>
  <si>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</si>
  <si>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</si>
  <si>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</si>
  <si>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</si>
  <si>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</si>
  <si>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</si>
  <si>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</si>
  <si>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</si>
  <si>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</si>
  <si>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</si>
  <si>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</si>
  <si>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</si>
  <si>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</si>
  <si>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</si>
  <si>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</si>
  <si>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</si>
  <si>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</si>
  <si>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</si>
  <si>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</si>
  <si>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</si>
  <si>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</si>
  <si>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</si>
  <si>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</si>
  <si>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</si>
  <si>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</si>
  <si>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</si>
  <si>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</si>
  <si>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</si>
  <si>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</si>
  <si>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</si>
  <si>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</si>
  <si>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</si>
  <si>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</si>
  <si>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</si>
  <si>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</si>
  <si>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</si>
  <si>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</si>
  <si>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</si>
  <si>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</si>
  <si>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</si>
  <si>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</si>
  <si>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</si>
  <si>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</si>
  <si>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</si>
  <si>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</si>
  <si>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</si>
  <si>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</si>
  <si>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</si>
  <si>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</si>
  <si>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</si>
  <si>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</si>
  <si>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</si>
  <si>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</si>
  <si>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</si>
  <si>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</si>
  <si>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</si>
  <si>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</si>
  <si>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</si>
  <si>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</si>
  <si>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</si>
  <si>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</si>
  <si>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</si>
  <si>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</si>
  <si>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</si>
  <si>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</si>
  <si>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</si>
  <si>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</si>
  <si>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</si>
  <si>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</si>
  <si>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</si>
  <si>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</si>
  <si>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</si>
  <si>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</si>
  <si>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</si>
  <si>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</si>
  <si>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</si>
  <si>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</si>
  <si>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</si>
  <si>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</si>
  <si>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</si>
  <si>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</si>
  <si>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</si>
  <si>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</si>
  <si>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</si>
  <si>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</si>
  <si>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</si>
  <si>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</si>
  <si>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</si>
  <si>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</si>
  <si>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</si>
  <si>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</si>
  <si>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</si>
  <si>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</si>
  <si>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</si>
  <si>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</si>
  <si>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</si>
  <si>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</si>
  <si>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</si>
  <si>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</si>
  <si>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</si>
  <si>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</si>
  <si>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</si>
  <si>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</si>
  <si>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</si>
  <si>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</si>
  <si>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</si>
  <si>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</si>
  <si>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</si>
  <si>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</si>
  <si>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</si>
  <si>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</si>
  <si>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</si>
  <si>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</si>
  <si>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</si>
  <si>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</si>
  <si>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</si>
  <si>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</si>
  <si>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</si>
  <si>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</si>
  <si>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</si>
  <si>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</si>
  <si>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</si>
  <si>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</si>
  <si>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</si>
  <si>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</si>
  <si>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</si>
  <si>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</si>
  <si>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</si>
  <si>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</si>
  <si>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</si>
  <si>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</si>
  <si>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</si>
  <si>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</si>
  <si>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</si>
  <si>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</si>
  <si>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</si>
  <si>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</si>
  <si>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</si>
  <si>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</si>
  <si>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</si>
  <si>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</si>
  <si>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</si>
  <si>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</si>
  <si>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</si>
  <si>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</si>
  <si>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</si>
  <si>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</si>
  <si>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</si>
  <si>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</si>
  <si>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</si>
  <si>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</si>
  <si>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</si>
  <si>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</si>
  <si>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</si>
  <si>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</si>
  <si>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</si>
  <si>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</si>
  <si>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</si>
  <si>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</si>
  <si>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</si>
  <si>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</si>
  <si>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</si>
  <si>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</si>
  <si>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</si>
  <si>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</si>
  <si>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</si>
  <si>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</si>
  <si>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</si>
  <si>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</si>
  <si>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</si>
  <si>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</si>
  <si>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</si>
  <si>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</si>
  <si>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</si>
  <si>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</si>
  <si>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</si>
  <si>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</si>
  <si>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</si>
  <si>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</si>
  <si>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</si>
  <si>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</si>
  <si>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</si>
  <si>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</si>
  <si>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</si>
  <si>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</si>
  <si>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</si>
  <si>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</si>
  <si>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</si>
  <si>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</si>
  <si>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</si>
  <si>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</si>
  <si>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</si>
  <si>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</si>
  <si>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</si>
  <si>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</si>
  <si>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</si>
  <si>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</si>
  <si>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</si>
  <si>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</si>
  <si>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</si>
  <si>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</si>
  <si>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</si>
  <si>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</si>
  <si>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</si>
  <si>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</si>
  <si>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</si>
  <si>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</si>
  <si>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</si>
  <si>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</si>
  <si>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</si>
  <si>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</si>
  <si>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</si>
  <si>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</si>
  <si>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</si>
  <si>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</si>
  <si>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</si>
  <si>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</si>
  <si>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</si>
  <si>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</si>
  <si>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</si>
  <si>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</si>
  <si>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</si>
  <si>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</si>
  <si>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</si>
  <si>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</si>
  <si>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</si>
  <si>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</si>
  <si>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</si>
  <si>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</si>
  <si>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</si>
  <si>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</si>
  <si>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</si>
  <si>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</si>
  <si>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</si>
  <si>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</si>
  <si>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</si>
  <si>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</si>
  <si>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</si>
  <si>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</si>
  <si>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</si>
  <si>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</si>
  <si>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</si>
  <si>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</si>
  <si>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</si>
  <si>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</si>
  <si>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</si>
  <si>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</si>
  <si>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</si>
  <si>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</si>
  <si>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</si>
  <si>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</si>
  <si>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</si>
  <si>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</si>
  <si>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</si>
  <si>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</si>
  <si>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</si>
  <si>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</si>
  <si>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</si>
  <si>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</si>
  <si>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</si>
  <si>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</si>
  <si>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</si>
  <si>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</si>
  <si>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</si>
  <si>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</si>
  <si>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</si>
  <si>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</si>
  <si>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</si>
  <si>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</si>
  <si>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</si>
  <si>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</si>
  <si>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</si>
  <si>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</si>
  <si>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</si>
  <si>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</si>
  <si>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</si>
  <si>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</si>
  <si>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</si>
  <si>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</si>
  <si>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</si>
  <si>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</si>
  <si>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</si>
  <si>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</si>
  <si>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</si>
  <si>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</si>
  <si>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</si>
  <si>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</si>
  <si>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</si>
  <si>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</si>
  <si>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</si>
  <si>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</si>
  <si>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</si>
  <si>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</si>
  <si>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</si>
  <si>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</si>
  <si>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</si>
  <si>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</si>
  <si>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</si>
  <si>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</si>
  <si>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</si>
  <si>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</si>
  <si>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</si>
  <si>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</si>
  <si>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</si>
  <si>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</si>
  <si>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</si>
  <si>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</si>
  <si>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</si>
  <si>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</si>
  <si>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</si>
  <si>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</si>
  <si>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</si>
  <si>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</si>
  <si>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</si>
  <si>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</si>
  <si>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</si>
  <si>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</si>
  <si>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</si>
  <si>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</si>
  <si>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</si>
  <si>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</si>
  <si>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</si>
  <si>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</si>
  <si>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</si>
  <si>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</si>
  <si>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</si>
  <si>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</si>
  <si>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</si>
  <si>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</si>
  <si>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</si>
  <si>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</si>
  <si>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</si>
  <si>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</si>
  <si>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</si>
  <si>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</si>
  <si>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</si>
  <si>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</si>
  <si>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</si>
  <si>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</si>
  <si>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</si>
  <si>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</si>
  <si>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</si>
  <si>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</si>
  <si>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</si>
  <si>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</si>
  <si>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</si>
  <si>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</si>
  <si>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</si>
  <si>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</si>
  <si>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</si>
  <si>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</si>
  <si>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</si>
  <si>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</si>
  <si>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</si>
  <si>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</si>
  <si>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</si>
  <si>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</si>
  <si>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</si>
  <si>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</si>
  <si>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</si>
  <si>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</si>
  <si>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</si>
  <si>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</si>
  <si>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</si>
  <si>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</si>
  <si>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</si>
  <si>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</si>
  <si>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</si>
  <si>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</si>
  <si>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</si>
  <si>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</si>
  <si>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</si>
  <si>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</si>
  <si>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</si>
  <si>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</si>
  <si>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</si>
  <si>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</si>
  <si>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</si>
  <si>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</si>
  <si>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</si>
  <si>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</si>
  <si>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</si>
  <si>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</si>
  <si>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</si>
  <si>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</si>
  <si>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</si>
  <si>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</si>
  <si>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</si>
  <si>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</si>
  <si>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</si>
  <si>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</si>
  <si>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</si>
  <si>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</si>
  <si>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</si>
  <si>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</si>
  <si>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</si>
  <si>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</si>
  <si>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</si>
  <si>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</si>
  <si>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</si>
  <si>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</si>
  <si>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</si>
  <si>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</si>
  <si>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</si>
  <si>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</si>
  <si>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</si>
  <si>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</si>
  <si>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</si>
  <si>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</si>
  <si>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</si>
  <si>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</si>
  <si>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</si>
  <si>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</si>
  <si>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</si>
  <si>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</si>
  <si>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</si>
  <si>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</si>
  <si>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</si>
  <si>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</si>
  <si>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</si>
  <si>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</si>
  <si>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</si>
  <si>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</si>
  <si>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</si>
  <si>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</si>
  <si>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</si>
  <si>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</si>
  <si>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</si>
  <si>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</si>
  <si>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</si>
  <si>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</si>
  <si>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</si>
  <si>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</si>
  <si>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</si>
  <si>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</si>
  <si>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</si>
  <si>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</si>
  <si>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</si>
  <si>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</si>
  <si>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</si>
  <si>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</si>
  <si>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</si>
  <si>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</si>
  <si>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</si>
  <si>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</si>
  <si>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</si>
  <si>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</si>
  <si>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</si>
  <si>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</si>
  <si>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</si>
  <si>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</si>
  <si>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</si>
  <si>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</si>
  <si>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</si>
  <si>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</si>
  <si>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</si>
  <si>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</si>
  <si>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</si>
  <si>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</si>
  <si>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</si>
  <si>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</si>
  <si>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</si>
  <si>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</si>
  <si>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</si>
  <si>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</si>
  <si>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</si>
  <si>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</si>
  <si>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</si>
  <si>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</si>
  <si>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</si>
  <si>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</si>
  <si>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</si>
  <si>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</si>
  <si>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</si>
  <si>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</si>
  <si>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</si>
  <si>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</si>
  <si>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</si>
  <si>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</si>
  <si>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</si>
  <si>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</si>
  <si>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</si>
  <si>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</si>
  <si>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</si>
  <si>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</si>
  <si>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</si>
  <si>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</si>
  <si>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</si>
  <si>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</si>
  <si>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</si>
  <si>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</si>
  <si>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</si>
  <si>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</si>
  <si>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</si>
  <si>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</si>
  <si>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</si>
  <si>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</si>
  <si>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</si>
  <si>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</si>
  <si>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</si>
  <si>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</si>
  <si>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</si>
  <si>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</si>
  <si>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</si>
  <si>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</si>
  <si>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</si>
  <si>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</si>
  <si>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</si>
  <si>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</si>
  <si>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</si>
  <si>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</si>
  <si>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</si>
  <si>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</si>
  <si>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</si>
  <si>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</si>
  <si>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</si>
  <si>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</si>
  <si>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</si>
  <si>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</si>
  <si>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</si>
  <si>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</si>
  <si>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</si>
  <si>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</si>
  <si>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</si>
  <si>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</si>
  <si>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</si>
  <si>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</si>
  <si>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</si>
  <si>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</si>
  <si>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</si>
  <si>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</si>
  <si>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</si>
  <si>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</si>
  <si>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</si>
  <si>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</si>
  <si>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</si>
  <si>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</si>
  <si>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</si>
  <si>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</si>
  <si>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</si>
  <si>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</si>
  <si>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</si>
  <si>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</si>
  <si>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</si>
  <si>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</si>
  <si>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</si>
  <si>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</si>
  <si>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</si>
  <si>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</si>
  <si>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</si>
  <si>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</si>
  <si>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</si>
  <si>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</si>
  <si>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</si>
  <si>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</si>
  <si>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</si>
  <si>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</si>
  <si>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</si>
  <si>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</si>
  <si>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</si>
  <si>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</si>
  <si>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</si>
  <si>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</si>
  <si>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</si>
  <si>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</si>
  <si>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</si>
  <si>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</si>
  <si>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</si>
  <si>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</si>
  <si>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</si>
  <si>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</si>
  <si>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</si>
  <si>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</si>
  <si>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</si>
  <si>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</si>
  <si>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</si>
  <si>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</si>
  <si>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</si>
  <si>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</si>
  <si>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</si>
  <si>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</si>
  <si>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</si>
  <si>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</si>
  <si>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</si>
  <si>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</si>
  <si>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</si>
  <si>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</si>
  <si>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</si>
  <si>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</si>
  <si>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</si>
  <si>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</si>
  <si>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</si>
  <si>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</si>
  <si>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</si>
  <si>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</si>
  <si>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</si>
  <si>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</si>
  <si>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</si>
  <si>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</si>
  <si>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</si>
  <si>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</si>
  <si>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</si>
  <si>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</si>
  <si>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</si>
  <si>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</si>
  <si>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</si>
  <si>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</si>
  <si>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</si>
  <si>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</si>
  <si>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</si>
  <si>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</si>
  <si>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</si>
  <si>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</si>
  <si>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</si>
  <si>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</si>
  <si>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</si>
  <si>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</si>
  <si>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</si>
  <si>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</si>
  <si>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</si>
  <si>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</si>
  <si>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</si>
  <si>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</si>
  <si>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</si>
  <si>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</si>
  <si>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</si>
  <si>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</si>
  <si>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</si>
  <si>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</si>
  <si>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</si>
  <si>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</si>
  <si>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</si>
  <si>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</si>
  <si>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</si>
  <si>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</si>
  <si>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</si>
  <si>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</si>
  <si>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</si>
  <si>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</si>
  <si>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</si>
  <si>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</si>
  <si>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</si>
  <si>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</si>
  <si>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</si>
  <si>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</si>
  <si>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</si>
  <si>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</si>
  <si>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</si>
  <si>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</si>
  <si>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</si>
  <si>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</si>
  <si>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</si>
  <si>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</si>
  <si>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</si>
  <si>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</si>
  <si>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</si>
  <si>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</si>
  <si>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</si>
  <si>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</si>
  <si>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</si>
  <si>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</si>
  <si>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</si>
  <si>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</si>
  <si>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</si>
  <si>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</si>
  <si>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</si>
  <si>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</si>
  <si>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</si>
  <si>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</si>
  <si>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</si>
  <si>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</si>
  <si>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</si>
  <si>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</si>
  <si>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</si>
  <si>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</si>
  <si>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</si>
  <si>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</si>
  <si>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</si>
  <si>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</si>
  <si>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</si>
  <si>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</si>
  <si>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</si>
  <si>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</si>
  <si>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</si>
  <si>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</si>
  <si>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</si>
  <si>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</si>
  <si>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</si>
  <si>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</si>
  <si>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</si>
  <si>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</si>
  <si>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</si>
  <si>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</si>
  <si>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</si>
  <si>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</si>
  <si>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</si>
  <si>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</si>
  <si>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</si>
  <si>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</si>
  <si>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</si>
  <si>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</si>
  <si>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</si>
  <si>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</si>
  <si>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</si>
  <si>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</si>
  <si>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</si>
  <si>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</si>
  <si>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</si>
  <si>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</si>
  <si>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</si>
  <si>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</si>
  <si>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</si>
  <si>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</si>
  <si>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</si>
  <si>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</si>
  <si>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</si>
  <si>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</si>
  <si>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</si>
  <si>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</si>
  <si>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</si>
  <si>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</si>
  <si>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</si>
  <si>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</si>
  <si>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</si>
  <si>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</si>
  <si>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</si>
  <si>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</si>
  <si>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</si>
  <si>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</si>
  <si>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</si>
  <si>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</si>
  <si>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</si>
  <si>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</si>
  <si>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</si>
  <si>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</si>
  <si>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</si>
  <si>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</si>
  <si>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</si>
  <si>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</si>
  <si>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</si>
  <si>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</si>
  <si>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</si>
  <si>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</si>
  <si>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</si>
  <si>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</si>
  <si>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</si>
  <si>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</si>
  <si>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</si>
  <si>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</si>
  <si>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</si>
  <si>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</si>
  <si>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</si>
  <si>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</si>
  <si>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</si>
  <si>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</si>
  <si>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</si>
  <si>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</si>
  <si>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</si>
  <si>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</si>
  <si>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</si>
  <si>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</si>
  <si>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</si>
  <si>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</si>
  <si>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</si>
  <si>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</si>
  <si>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</si>
  <si>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</si>
  <si>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</si>
  <si>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</si>
  <si>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</si>
  <si>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</si>
  <si>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</si>
  <si>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</si>
  <si>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</si>
  <si>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</si>
  <si>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</si>
  <si>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</si>
  <si>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</si>
  <si>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</si>
  <si>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</si>
  <si>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</si>
  <si>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</si>
  <si>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</si>
  <si>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</si>
  <si>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</si>
  <si>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</si>
  <si>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</si>
  <si>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</si>
  <si>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</si>
  <si>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</si>
  <si>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</si>
  <si>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</si>
  <si>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</si>
  <si>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</si>
  <si>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</si>
  <si>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</si>
  <si>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</si>
  <si>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</si>
  <si>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</si>
  <si>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</si>
  <si>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</si>
  <si>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</si>
  <si>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</si>
  <si>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</si>
  <si>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</si>
  <si>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</si>
  <si>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</si>
  <si>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</si>
  <si>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</si>
  <si>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</si>
  <si>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</si>
  <si>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</si>
  <si>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</si>
  <si>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</si>
  <si>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</si>
  <si>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</si>
  <si>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</si>
  <si>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</si>
  <si>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</si>
  <si>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</si>
  <si>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</si>
  <si>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</si>
  <si>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</si>
  <si>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</si>
  <si>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</si>
  <si>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</si>
  <si>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</si>
  <si>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</si>
  <si>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</si>
  <si>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</si>
  <si>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</si>
  <si>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</si>
  <si>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</si>
  <si>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</si>
  <si>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</si>
  <si>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</si>
  <si>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</si>
  <si>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</si>
  <si>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</si>
  <si>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</si>
  <si>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</si>
  <si>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</si>
  <si>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</si>
  <si>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</si>
  <si>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</si>
  <si>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</si>
  <si>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</si>
  <si>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</si>
  <si>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</si>
  <si>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</si>
  <si>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</si>
  <si>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</si>
  <si>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</si>
  <si>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</si>
  <si>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</si>
  <si>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</si>
  <si>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</si>
  <si>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</si>
  <si>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</si>
  <si>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</si>
  <si>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</si>
  <si>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</si>
  <si>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</si>
  <si>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</si>
  <si>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</si>
  <si>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</si>
  <si>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</si>
  <si>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</si>
  <si>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</si>
  <si>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</si>
  <si>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</si>
  <si>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</si>
  <si>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</si>
  <si>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</si>
  <si>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</si>
  <si>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</si>
  <si>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</si>
  <si>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</si>
  <si>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</si>
  <si>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</si>
  <si>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</si>
  <si>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</si>
  <si>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</si>
  <si>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</si>
  <si>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</si>
  <si>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</si>
  <si>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</si>
  <si>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</si>
  <si>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</si>
  <si>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</si>
  <si>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</si>
  <si>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</si>
  <si>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</si>
  <si>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</si>
  <si>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</si>
  <si>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</si>
  <si>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</si>
  <si>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</si>
  <si>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</si>
  <si>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</si>
  <si>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</si>
  <si>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</si>
  <si>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</si>
  <si>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</si>
  <si>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</si>
  <si>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</si>
  <si>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</si>
  <si>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</si>
  <si>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</si>
  <si>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</si>
  <si>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</si>
  <si>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</si>
  <si>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</si>
  <si>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</si>
  <si>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</si>
  <si>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</si>
  <si>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</si>
  <si>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</si>
  <si>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</si>
  <si>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</si>
  <si>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</si>
  <si>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</si>
  <si>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</si>
  <si>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</si>
  <si>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</si>
  <si>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</si>
  <si>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</si>
  <si>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</si>
  <si>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</si>
  <si>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</si>
  <si>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</si>
  <si>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</si>
  <si>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</si>
  <si>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</si>
  <si>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</si>
  <si>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</si>
  <si>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</si>
  <si>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</si>
  <si>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</si>
  <si>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</si>
  <si>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</si>
  <si>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</si>
  <si>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</si>
  <si>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</si>
  <si>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</si>
  <si>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</si>
  <si>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</si>
  <si>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</si>
  <si>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</si>
  <si>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</si>
  <si>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</si>
  <si>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</si>
  <si>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</si>
  <si>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</si>
  <si>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</si>
  <si>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</si>
  <si>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</si>
  <si>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</si>
  <si>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</si>
  <si>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</si>
  <si>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</si>
  <si>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</si>
  <si>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</si>
  <si>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</si>
  <si>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</si>
  <si>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</si>
  <si>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</si>
  <si>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</si>
  <si>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</si>
  <si>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</si>
  <si>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</si>
  <si>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</si>
  <si>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</si>
  <si>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</si>
  <si>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</si>
  <si>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</si>
  <si>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</si>
  <si>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</si>
  <si>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</si>
  <si>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</si>
  <si>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</si>
  <si>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</si>
  <si>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</si>
  <si>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</si>
  <si>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</si>
  <si>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</si>
  <si>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</si>
  <si>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</si>
  <si>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</si>
  <si>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</si>
  <si>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</si>
  <si>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</si>
  <si>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</si>
  <si>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</si>
  <si>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</si>
  <si>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</si>
  <si>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</si>
  <si>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</si>
  <si>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</si>
  <si>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</si>
  <si>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</si>
  <si>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</si>
  <si>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</si>
  <si>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</si>
  <si>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</si>
  <si>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</si>
  <si>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</si>
  <si>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</si>
  <si>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</si>
  <si>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</si>
  <si>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</si>
  <si>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</si>
  <si>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</si>
  <si>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</si>
  <si>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</si>
  <si>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</si>
  <si>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</si>
  <si>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</si>
  <si>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</si>
  <si>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</si>
  <si>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</si>
  <si>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</si>
  <si>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</si>
  <si>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</si>
  <si>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</si>
  <si>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</si>
  <si>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</si>
  <si>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</si>
  <si>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</si>
  <si>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</si>
  <si>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</si>
  <si>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</si>
  <si>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</si>
  <si>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</si>
  <si>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</si>
  <si>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</si>
  <si>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</si>
  <si>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</si>
  <si>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</si>
  <si>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</si>
  <si>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</si>
  <si>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</si>
  <si>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</si>
  <si>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</si>
  <si>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</si>
  <si>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</si>
  <si>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</si>
  <si>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</si>
  <si>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</si>
  <si>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</si>
  <si>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</si>
  <si>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</si>
  <si>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</si>
  <si>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</si>
  <si>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</si>
  <si>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</si>
  <si>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</si>
  <si>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</si>
  <si>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</si>
  <si>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</si>
  <si>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</si>
  <si>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</si>
  <si>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</si>
  <si>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</si>
  <si>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</si>
  <si>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</si>
  <si>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</si>
  <si>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</si>
  <si>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</si>
  <si>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</si>
  <si>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</si>
  <si>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</si>
  <si>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</si>
  <si>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</si>
  <si>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</si>
  <si>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</si>
  <si>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</si>
  <si>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</si>
  <si>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</si>
  <si>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</si>
  <si>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</si>
  <si>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</si>
  <si>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</si>
  <si>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</si>
  <si>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</si>
  <si>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</si>
  <si>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</si>
  <si>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</si>
  <si>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</si>
  <si>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</si>
  <si>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</si>
  <si>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</si>
  <si>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</si>
  <si>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</si>
  <si>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</si>
  <si>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</si>
  <si>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</si>
  <si>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</si>
  <si>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</si>
  <si>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</si>
  <si>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</si>
  <si>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</si>
  <si>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</si>
  <si>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</si>
  <si>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</si>
  <si>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</si>
  <si>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</si>
  <si>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</si>
  <si>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</si>
  <si>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</si>
  <si>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</si>
  <si>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</si>
  <si>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</si>
  <si>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</si>
  <si>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</si>
  <si>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</si>
  <si>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</si>
  <si>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</si>
  <si>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</si>
  <si>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</si>
  <si>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</si>
  <si>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</si>
  <si>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</si>
  <si>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</si>
  <si>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</si>
  <si>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</si>
  <si>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</si>
  <si>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</si>
  <si>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</si>
  <si>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</si>
  <si>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</si>
  <si>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</si>
  <si>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</si>
  <si>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</si>
  <si>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</si>
  <si>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</si>
  <si>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</si>
  <si>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</si>
  <si>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</si>
  <si>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</si>
  <si>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</si>
  <si>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</si>
  <si>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</si>
  <si>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</si>
  <si>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</si>
  <si>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</si>
  <si>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</si>
  <si>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</si>
  <si>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</si>
  <si>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</si>
  <si>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</si>
  <si>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</si>
  <si>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</si>
  <si>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</si>
  <si>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</si>
  <si>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</si>
  <si>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</si>
  <si>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</si>
  <si>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</si>
  <si>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</si>
  <si>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</si>
  <si>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</si>
  <si>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</si>
  <si>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</si>
  <si>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</si>
  <si>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</si>
  <si>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</si>
  <si>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</si>
  <si>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</si>
  <si>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</si>
  <si>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</si>
  <si>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</si>
  <si>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</si>
  <si>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</si>
  <si>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</si>
  <si>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</si>
  <si>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</si>
  <si>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</si>
  <si>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</si>
  <si>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</si>
  <si>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</si>
  <si>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</si>
  <si>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</si>
  <si>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</si>
  <si>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</si>
  <si>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</si>
  <si>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</si>
  <si>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</si>
  <si>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</si>
  <si>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</si>
  <si>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</si>
  <si>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</si>
  <si>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</si>
  <si>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</si>
  <si>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</si>
  <si>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</si>
  <si>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</si>
  <si>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</si>
  <si>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</si>
  <si>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</si>
  <si>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</si>
  <si>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</si>
  <si>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</si>
  <si>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</si>
  <si>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</si>
  <si>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</si>
  <si>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</si>
  <si>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</si>
  <si>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</si>
  <si>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</si>
  <si>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</si>
  <si>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</si>
  <si>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</si>
  <si>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</si>
  <si>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</si>
  <si>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</si>
  <si>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</si>
  <si>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</si>
  <si>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</si>
  <si>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</si>
  <si>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</si>
  <si>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</si>
  <si>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</si>
  <si>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</si>
  <si>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</si>
  <si>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</si>
  <si>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</si>
  <si>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</si>
  <si>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</si>
  <si>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</si>
  <si>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</si>
  <si>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</si>
  <si>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</si>
  <si>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</si>
  <si>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</si>
  <si>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</si>
  <si>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</si>
  <si>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</si>
  <si>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</si>
  <si>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</si>
  <si>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</si>
  <si>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</si>
  <si>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</si>
  <si>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</si>
  <si>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</si>
  <si>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</si>
  <si>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</si>
  <si>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</si>
  <si>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</si>
  <si>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</si>
  <si>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</si>
  <si>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</si>
  <si>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</si>
  <si>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</si>
  <si>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</si>
  <si>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</si>
  <si>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</si>
  <si>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</si>
  <si>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</si>
  <si>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</si>
  <si>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</si>
  <si>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</si>
  <si>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</si>
  <si>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</si>
  <si>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</si>
  <si>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</si>
  <si>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</si>
  <si>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</si>
  <si>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</si>
  <si>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</si>
  <si>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</si>
  <si>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</si>
  <si>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</si>
  <si>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</si>
  <si>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</si>
  <si>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</si>
  <si>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</si>
  <si>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</si>
  <si>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</si>
  <si>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</si>
  <si>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</si>
  <si>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</si>
  <si>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</si>
  <si>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</si>
  <si>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</si>
  <si>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</si>
  <si>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</si>
  <si>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</si>
  <si>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</si>
  <si>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</si>
  <si>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</si>
  <si>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</si>
  <si>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</si>
  <si>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</si>
  <si>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</si>
  <si>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</si>
  <si>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</si>
  <si>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</si>
  <si>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</si>
  <si>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</si>
  <si>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</si>
  <si>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</si>
  <si>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</si>
  <si>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</si>
  <si>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</si>
  <si>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</si>
  <si>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</si>
  <si>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</si>
  <si>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</si>
  <si>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</si>
  <si>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</si>
  <si>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</si>
  <si>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</si>
  <si>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</si>
  <si>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</si>
  <si>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</si>
  <si>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</si>
  <si>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</si>
  <si>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</si>
  <si>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</si>
  <si>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</si>
  <si>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</si>
  <si>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</si>
  <si>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</si>
  <si>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</si>
  <si>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</si>
  <si>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</si>
  <si>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</si>
  <si>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</si>
  <si>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</si>
  <si>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</si>
  <si>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</si>
  <si>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</si>
  <si>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</si>
  <si>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</si>
  <si>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</si>
  <si>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</si>
  <si>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</si>
  <si>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</si>
  <si>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</si>
  <si>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</si>
  <si>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</si>
  <si>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</si>
  <si>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</si>
  <si>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</si>
  <si>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</si>
  <si>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</si>
  <si>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</si>
  <si>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</si>
  <si>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</si>
  <si>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</si>
  <si>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</si>
  <si>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</si>
  <si>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</si>
  <si>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</si>
  <si>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</si>
  <si>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</si>
  <si>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</si>
  <si>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</si>
  <si>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</si>
  <si>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</si>
  <si>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</si>
  <si>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</si>
  <si>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</si>
  <si>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</si>
  <si>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</si>
  <si>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</si>
  <si>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</si>
  <si>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</si>
  <si>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</si>
  <si>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</si>
  <si>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</si>
  <si>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</si>
  <si>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</si>
  <si>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</si>
  <si>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</si>
  <si>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</si>
  <si>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</si>
  <si>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</si>
  <si>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</si>
  <si>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</si>
  <si>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</si>
  <si>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</si>
  <si>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</si>
  <si>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</si>
  <si>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</si>
  <si>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</si>
  <si>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</si>
  <si>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</si>
  <si>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</si>
  <si>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</si>
  <si>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</si>
  <si>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</si>
  <si>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</si>
  <si>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</si>
  <si>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</si>
  <si>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</si>
  <si>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</si>
  <si>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</si>
  <si>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</si>
  <si>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</si>
  <si>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</si>
  <si>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</si>
  <si>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</si>
  <si>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</si>
  <si>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</si>
  <si>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</si>
  <si>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</si>
  <si>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</si>
  <si>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</si>
  <si>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</si>
  <si>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</si>
  <si>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</si>
  <si>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</si>
  <si>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</si>
  <si>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</si>
  <si>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</si>
  <si>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</si>
  <si>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</si>
  <si>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</si>
  <si>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</si>
  <si>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</si>
  <si>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</si>
  <si>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</si>
  <si>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</si>
  <si>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</si>
  <si>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</si>
  <si>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</si>
  <si>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</si>
  <si>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</si>
  <si>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</si>
  <si>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</si>
  <si>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</si>
  <si>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</si>
  <si>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</si>
  <si>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</si>
  <si>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</si>
  <si>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</si>
  <si>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</si>
  <si>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</si>
  <si>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</si>
  <si>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</si>
  <si>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</si>
  <si>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</si>
  <si>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</si>
  <si>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</si>
  <si>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</si>
  <si>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</si>
  <si>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</si>
  <si>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</si>
  <si>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</si>
  <si>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</si>
  <si>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</si>
  <si>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</si>
  <si>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</si>
  <si>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</si>
  <si>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</si>
  <si>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</si>
  <si>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</si>
  <si>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</si>
  <si>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</si>
  <si>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</si>
  <si>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</si>
  <si>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</si>
  <si>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</si>
  <si>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</si>
  <si>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</si>
  <si>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</si>
  <si>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</si>
  <si>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</si>
  <si>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</si>
  <si>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</si>
  <si>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</si>
  <si>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</si>
  <si>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</si>
  <si>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</si>
  <si>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</si>
  <si>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</si>
  <si>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</si>
  <si>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</si>
  <si>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</si>
  <si>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</si>
  <si>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</si>
  <si>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</si>
  <si>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</si>
  <si>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</si>
  <si>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</si>
  <si>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</si>
  <si>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</si>
  <si>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</si>
  <si>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</si>
  <si>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</si>
  <si>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</si>
  <si>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</si>
  <si>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</si>
  <si>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</si>
  <si>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</si>
  <si>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</si>
  <si>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</si>
  <si>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</si>
  <si>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</si>
  <si>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</si>
  <si>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</si>
  <si>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</si>
  <si>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</si>
  <si>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</si>
  <si>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</si>
  <si>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</si>
  <si>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</si>
  <si>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</si>
  <si>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</si>
  <si>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</si>
  <si>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</si>
  <si>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</si>
  <si>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</si>
  <si>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</si>
  <si>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</si>
  <si>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</si>
  <si>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</si>
  <si>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</si>
  <si>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</si>
  <si>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</si>
  <si>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</si>
  <si>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</si>
  <si>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</si>
  <si>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</si>
  <si>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</si>
  <si>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</si>
  <si>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</si>
  <si>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</si>
  <si>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</si>
  <si>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</si>
  <si>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</si>
  <si>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</si>
  <si>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</si>
  <si>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</si>
  <si>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</si>
  <si>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</si>
  <si>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</si>
  <si>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</si>
  <si>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</si>
  <si>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</si>
  <si>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</si>
  <si>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</si>
  <si>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</si>
  <si>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</si>
  <si>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</si>
  <si>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</si>
  <si>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</si>
  <si>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</si>
  <si>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</si>
  <si>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</si>
  <si>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</si>
  <si>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</si>
  <si>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</si>
  <si>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</si>
  <si>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</si>
  <si>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</si>
  <si>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</si>
  <si>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</si>
  <si>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</si>
  <si>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</si>
  <si>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</si>
  <si>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</si>
  <si>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</si>
  <si>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</si>
  <si>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</si>
  <si>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</si>
  <si>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</si>
  <si>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</si>
  <si>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</si>
  <si>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</si>
  <si>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</si>
  <si>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</si>
  <si>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</si>
  <si>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</si>
  <si>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</si>
  <si>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</si>
  <si>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</si>
  <si>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</si>
  <si>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</si>
  <si>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</si>
  <si>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</si>
  <si>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</si>
  <si>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</si>
  <si>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</si>
  <si>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</si>
  <si>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</si>
  <si>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</si>
  <si>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</si>
  <si>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</si>
  <si>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</si>
  <si>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</si>
  <si>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</si>
  <si>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</si>
  <si>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</si>
  <si>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</si>
  <si>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</si>
  <si>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</si>
  <si>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</si>
  <si>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</si>
  <si>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</si>
  <si>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</si>
  <si>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</si>
  <si>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</si>
  <si>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</si>
  <si>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</si>
  <si>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</si>
  <si>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</si>
  <si>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</si>
  <si>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</si>
  <si>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</si>
  <si>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</si>
  <si>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</si>
  <si>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</si>
  <si>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</si>
  <si>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</si>
  <si>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</si>
  <si>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</si>
  <si>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</si>
  <si>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</si>
  <si>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</si>
  <si>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</si>
  <si>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</si>
  <si>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</si>
  <si>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</si>
  <si>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</si>
  <si>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</si>
  <si>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</si>
  <si>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</si>
  <si>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</si>
  <si>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</si>
  <si>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</si>
  <si>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</si>
  <si>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</si>
  <si>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</si>
  <si>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</si>
  <si>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</si>
  <si>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</si>
  <si>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</si>
  <si>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</si>
  <si>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</si>
  <si>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</si>
  <si>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</si>
  <si>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</si>
  <si>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</si>
  <si>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</si>
  <si>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</si>
  <si>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</si>
  <si>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</si>
  <si>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</si>
  <si>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</si>
  <si>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</si>
  <si>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</si>
  <si>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</si>
  <si>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</si>
  <si>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</si>
  <si>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</si>
  <si>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</si>
  <si>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</si>
  <si>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</si>
  <si>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</si>
  <si>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</si>
  <si>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</si>
  <si>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</si>
  <si>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</si>
  <si>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</si>
  <si>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</si>
  <si>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</si>
  <si>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</si>
  <si>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</si>
  <si>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</si>
  <si>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</si>
  <si>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</si>
  <si>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</si>
  <si>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</si>
  <si>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</si>
  <si>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</si>
  <si>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</si>
  <si>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</si>
  <si>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</si>
  <si>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</si>
  <si>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</si>
  <si>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</si>
  <si>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</si>
  <si>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</si>
  <si>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</si>
  <si>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</si>
  <si>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</si>
  <si>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</si>
  <si>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</si>
  <si>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</si>
  <si>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</si>
  <si>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</si>
  <si>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</si>
  <si>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</si>
  <si>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</si>
  <si>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</si>
  <si>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</si>
  <si>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</si>
  <si>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</si>
  <si>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</si>
  <si>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</si>
  <si>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</si>
  <si>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</si>
  <si>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</si>
  <si>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</si>
  <si>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</si>
  <si>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</si>
  <si>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</si>
  <si>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</si>
  <si>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</si>
  <si>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</si>
  <si>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</si>
  <si>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</si>
  <si>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</si>
  <si>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</si>
  <si>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</si>
  <si>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</si>
  <si>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</si>
  <si>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</si>
  <si>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</si>
  <si>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</si>
  <si>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</si>
  <si>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</si>
  <si>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</si>
  <si>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</si>
  <si>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</si>
  <si>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</si>
  <si>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</si>
  <si>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</si>
  <si>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</si>
  <si>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</si>
  <si>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</si>
  <si>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</si>
  <si>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</si>
  <si>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</si>
  <si>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</si>
  <si>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</si>
  <si>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</si>
  <si>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</si>
  <si>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</si>
  <si>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</si>
  <si>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</si>
  <si>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</si>
  <si>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</si>
  <si>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</si>
  <si>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</si>
  <si>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</si>
  <si>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</si>
  <si>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</si>
  <si>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</si>
  <si>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</si>
  <si>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</si>
  <si>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</si>
  <si>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</si>
  <si>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</si>
  <si>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</si>
  <si>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</si>
  <si>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</si>
  <si>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</si>
  <si>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</si>
  <si>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</si>
  <si>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</si>
  <si>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</si>
  <si>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</si>
  <si>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</si>
  <si>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</si>
  <si>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</si>
  <si>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</si>
  <si>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</si>
  <si>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</si>
  <si>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</si>
  <si>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</si>
  <si>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</si>
  <si>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</si>
  <si>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</si>
  <si>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</si>
  <si>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</si>
  <si>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</si>
  <si>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</si>
  <si>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</si>
  <si>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</si>
  <si>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</si>
  <si>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</si>
  <si>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</si>
  <si>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</si>
  <si>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</si>
  <si>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</si>
  <si>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</si>
  <si>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</si>
  <si>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</si>
  <si>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</si>
  <si>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</si>
  <si>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</si>
  <si>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</si>
  <si>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</si>
  <si>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</si>
  <si>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</si>
  <si>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</si>
  <si>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</si>
  <si>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</si>
  <si>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</si>
  <si>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</si>
  <si>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</si>
  <si>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</si>
  <si>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</si>
  <si>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</si>
  <si>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</si>
  <si>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</si>
  <si>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</si>
  <si>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</si>
  <si>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</si>
  <si>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</si>
  <si>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</si>
  <si>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</si>
  <si>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</si>
  <si>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</si>
  <si>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</si>
  <si>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</si>
  <si>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</si>
  <si>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</si>
  <si>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</si>
  <si>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</si>
  <si>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</si>
  <si>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</si>
  <si>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</si>
  <si>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</si>
  <si>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</si>
  <si>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</si>
  <si>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</si>
  <si>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</si>
  <si>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</si>
  <si>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</si>
  <si>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</si>
  <si>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</si>
  <si>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</si>
  <si>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</si>
  <si>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</si>
  <si>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</si>
  <si>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</si>
  <si>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</si>
  <si>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</si>
  <si>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</si>
  <si>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</si>
  <si>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</si>
  <si>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</si>
  <si>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</si>
  <si>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</si>
  <si>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</si>
  <si>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</si>
  <si>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</si>
  <si>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</si>
  <si>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</si>
  <si>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</si>
  <si>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</si>
  <si>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</si>
  <si>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</si>
  <si>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</si>
  <si>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</si>
  <si>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</si>
  <si>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</si>
  <si>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</si>
  <si>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</si>
  <si>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</si>
  <si>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</si>
  <si>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</si>
  <si>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</si>
  <si>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</si>
  <si>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</si>
  <si>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</si>
  <si>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</si>
  <si>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</si>
  <si>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</si>
  <si>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</si>
  <si>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</si>
  <si>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</si>
  <si>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</si>
  <si>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</si>
  <si>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</si>
  <si>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</si>
  <si>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</si>
  <si>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</si>
  <si>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</si>
  <si>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</si>
  <si>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</si>
  <si>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</si>
  <si>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</si>
  <si>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</si>
  <si>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</si>
  <si>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</si>
  <si>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</si>
  <si>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</si>
  <si>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</si>
  <si>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</si>
  <si>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</si>
  <si>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</si>
  <si>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</si>
  <si>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</si>
  <si>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</si>
  <si>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</si>
  <si>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</si>
  <si>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</si>
  <si>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</si>
  <si>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</si>
  <si>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</si>
  <si>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</si>
  <si>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</si>
  <si>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</si>
  <si>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</si>
  <si>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</si>
  <si>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</si>
  <si>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</si>
  <si>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</si>
  <si>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</si>
  <si>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</si>
  <si>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</si>
  <si>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</si>
  <si>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</si>
  <si>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</si>
  <si>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</si>
  <si>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</si>
  <si>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</si>
  <si>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</si>
  <si>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</si>
  <si>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</si>
  <si>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</si>
  <si>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</si>
  <si>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</si>
  <si>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</si>
  <si>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</si>
  <si>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</si>
  <si>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</si>
  <si>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</si>
  <si>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</si>
  <si>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</si>
  <si>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</si>
  <si>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</si>
  <si>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</si>
  <si>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</si>
  <si>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</si>
  <si>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</si>
  <si>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</si>
  <si>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</si>
  <si>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</si>
  <si>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</si>
  <si>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</si>
  <si>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</si>
  <si>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</si>
  <si>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</si>
  <si>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</si>
  <si>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</si>
  <si>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</si>
  <si>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</si>
  <si>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</si>
  <si>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</si>
  <si>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</si>
  <si>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</si>
  <si>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</si>
  <si>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</si>
  <si>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</si>
  <si>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</si>
  <si>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</si>
  <si>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</si>
  <si>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</si>
  <si>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</si>
  <si>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</si>
  <si>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</si>
  <si>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</si>
  <si>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</si>
  <si>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</si>
  <si>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</si>
  <si>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</si>
  <si>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</si>
  <si>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</si>
  <si>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</si>
  <si>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</si>
  <si>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</si>
  <si>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</si>
  <si>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</si>
  <si>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</si>
  <si>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</si>
  <si>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</si>
  <si>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</si>
  <si>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</si>
  <si>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</si>
  <si>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</si>
  <si>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</si>
  <si>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</si>
  <si>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</si>
  <si>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</si>
  <si>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</si>
  <si>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</si>
  <si>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</si>
  <si>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</si>
  <si>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</si>
  <si>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</si>
  <si>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</si>
  <si>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</si>
  <si>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</si>
  <si>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</si>
  <si>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</si>
  <si>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</si>
  <si>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</si>
  <si>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</si>
  <si>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</si>
  <si>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</si>
  <si>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</si>
  <si>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</si>
  <si>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</si>
  <si>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</si>
  <si>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</si>
  <si>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</si>
  <si>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</si>
  <si>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</si>
  <si>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</si>
  <si>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</si>
  <si>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</si>
  <si>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</si>
  <si>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</si>
  <si>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</si>
  <si>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</si>
  <si>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</si>
  <si>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</si>
  <si>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</si>
  <si>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</si>
  <si>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</si>
  <si>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</si>
  <si>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</si>
  <si>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</si>
  <si>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</si>
  <si>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</si>
  <si>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</si>
  <si>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</si>
  <si>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</si>
  <si>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</si>
  <si>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</si>
  <si>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</si>
  <si>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</si>
  <si>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</si>
  <si>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</si>
  <si>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</si>
  <si>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</si>
  <si>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</si>
  <si>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</si>
  <si>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</si>
  <si>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</si>
  <si>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</si>
  <si>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</si>
  <si>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</si>
  <si>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</si>
  <si>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</si>
  <si>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</si>
  <si>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</si>
  <si>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</si>
  <si>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</si>
  <si>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</si>
  <si>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</si>
  <si>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</si>
  <si>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</si>
  <si>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</si>
  <si>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</si>
  <si>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</si>
  <si>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</si>
  <si>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</si>
  <si>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</si>
  <si>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</si>
  <si>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</si>
  <si>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</si>
  <si>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</si>
  <si>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</si>
  <si>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</si>
  <si>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</si>
  <si>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</si>
  <si>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</si>
  <si>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</si>
  <si>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</si>
  <si>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</si>
  <si>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</si>
  <si>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</si>
  <si>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</si>
  <si>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</si>
  <si>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</si>
  <si>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</si>
  <si>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</si>
  <si>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</si>
  <si>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</si>
  <si>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</si>
  <si>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</si>
  <si>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</si>
  <si>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</si>
  <si>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</si>
  <si>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</si>
  <si>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</si>
  <si>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</si>
  <si>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</si>
  <si>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</si>
  <si>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</si>
  <si>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</si>
  <si>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</si>
  <si>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</si>
  <si>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</si>
  <si>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</si>
  <si>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</si>
  <si>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</si>
  <si>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</si>
  <si>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</si>
  <si>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</si>
  <si>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</si>
  <si>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</si>
  <si>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</si>
  <si>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</si>
  <si>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</si>
  <si>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</si>
  <si>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</si>
  <si>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</si>
  <si>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</si>
  <si>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</si>
  <si>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</si>
  <si>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</si>
  <si>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</si>
  <si>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</si>
  <si>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</si>
  <si>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</si>
  <si>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</si>
  <si>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</si>
  <si>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</si>
  <si>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</si>
  <si>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</si>
  <si>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</si>
  <si>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</si>
  <si>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</si>
  <si>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</si>
  <si>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</si>
  <si>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</si>
  <si>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</si>
  <si>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</si>
  <si>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</si>
  <si>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</si>
  <si>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</si>
  <si>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</si>
  <si>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</si>
  <si>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</si>
  <si>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</si>
  <si>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</si>
  <si>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</si>
  <si>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</si>
  <si>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</si>
  <si>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</si>
  <si>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</si>
  <si>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</si>
  <si>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</si>
  <si>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</si>
  <si>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</si>
  <si>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</si>
  <si>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</si>
  <si>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</si>
  <si>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</si>
  <si>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</si>
  <si>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</si>
  <si>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</si>
  <si>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</si>
  <si>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</si>
  <si>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</si>
  <si>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</si>
  <si>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</si>
  <si>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</si>
  <si>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</si>
  <si>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</si>
  <si>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</si>
  <si>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</si>
  <si>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</si>
  <si>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</si>
  <si>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</si>
  <si>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</si>
  <si>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</si>
  <si>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</si>
  <si>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</si>
  <si>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</si>
  <si>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</si>
  <si>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</si>
  <si>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</si>
  <si>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</si>
  <si>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</si>
  <si>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</si>
  <si>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</si>
  <si>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</si>
  <si>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</si>
  <si>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</si>
  <si>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</si>
  <si>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</si>
  <si>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</si>
  <si>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</si>
  <si>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</si>
  <si>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</si>
  <si>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</si>
  <si>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</si>
  <si>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</si>
  <si>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</si>
  <si>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</si>
  <si>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</si>
  <si>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</si>
  <si>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</si>
  <si>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</si>
  <si>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</si>
  <si>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</si>
  <si>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</si>
  <si>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</si>
  <si>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</si>
  <si>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</si>
  <si>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</si>
  <si>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</si>
  <si>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</si>
  <si>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</si>
  <si>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</si>
  <si>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</si>
  <si>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</si>
  <si>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</si>
  <si>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</si>
  <si>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</si>
  <si>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</si>
  <si>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</si>
  <si>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</si>
  <si>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</si>
  <si>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</si>
  <si>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</si>
  <si>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</si>
  <si>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</si>
  <si>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</si>
  <si>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</si>
  <si>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</si>
  <si>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</si>
  <si>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</si>
  <si>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</si>
  <si>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</si>
  <si>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</si>
  <si>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</si>
  <si>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</si>
  <si>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</si>
  <si>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</si>
  <si>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</si>
  <si>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</si>
  <si>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</si>
  <si>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</si>
  <si>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</si>
  <si>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</si>
  <si>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</si>
  <si>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</si>
  <si>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</si>
  <si>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</si>
  <si>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</si>
  <si>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</si>
  <si>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</si>
  <si>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</si>
  <si>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</si>
  <si>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</si>
  <si>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</si>
  <si>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</si>
  <si>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</si>
  <si>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</si>
  <si>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</si>
  <si>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</si>
  <si>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</si>
  <si>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</si>
  <si>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</si>
  <si>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</si>
  <si>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</si>
  <si>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</si>
  <si>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</si>
  <si>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</si>
  <si>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</si>
  <si>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</si>
  <si>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</si>
  <si>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</si>
  <si>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</si>
  <si>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</si>
  <si>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</si>
  <si>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</si>
  <si>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</si>
  <si>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</si>
  <si>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</si>
  <si>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</si>
  <si>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</si>
  <si>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</si>
  <si>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</si>
  <si>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</si>
  <si>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</si>
  <si>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</si>
  <si>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</si>
  <si>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</si>
  <si>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</si>
  <si>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</si>
  <si>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</si>
  <si>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</si>
  <si>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</si>
  <si>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</si>
  <si>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</si>
  <si>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</si>
  <si>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</si>
  <si>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</si>
  <si>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</si>
  <si>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</si>
  <si>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</si>
  <si>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</si>
  <si>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</si>
  <si>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</si>
  <si>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</si>
  <si>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</si>
  <si>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</si>
  <si>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</si>
  <si>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</si>
  <si>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</si>
  <si>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</si>
  <si>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</si>
  <si>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</si>
  <si>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</si>
  <si>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</si>
  <si>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</si>
  <si>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</si>
  <si>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</si>
  <si>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</si>
  <si>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</si>
  <si>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</si>
  <si>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</si>
  <si>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</si>
  <si>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</si>
  <si>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</si>
  <si>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</si>
  <si>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</si>
  <si>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</si>
  <si>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</si>
  <si>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</si>
  <si>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</si>
  <si>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</si>
  <si>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</si>
  <si>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</si>
  <si>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</si>
  <si>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</si>
  <si>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</si>
  <si>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</si>
  <si>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</si>
  <si>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</si>
  <si>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</si>
  <si>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</si>
  <si>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</si>
  <si>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</si>
  <si>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</si>
  <si>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</si>
  <si>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</si>
  <si>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</si>
  <si>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</si>
  <si>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</si>
  <si>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</si>
  <si>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</si>
  <si>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</si>
  <si>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</si>
  <si>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</si>
  <si>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</si>
  <si>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</si>
  <si>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</si>
  <si>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</si>
  <si>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</si>
  <si>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</si>
  <si>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</si>
  <si>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</si>
  <si>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</si>
  <si>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</si>
  <si>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</si>
  <si>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</si>
  <si>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</si>
  <si>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</si>
  <si>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</si>
  <si>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</si>
  <si>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</si>
  <si>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</si>
  <si>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</si>
  <si>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</si>
  <si>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</si>
  <si>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</si>
  <si>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</si>
  <si>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</si>
  <si>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</si>
  <si>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</si>
  <si>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</si>
  <si>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</si>
  <si>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</si>
  <si>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</si>
  <si>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</si>
  <si>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</si>
  <si>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</si>
  <si>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</si>
  <si>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</si>
  <si>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</si>
  <si>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</si>
  <si>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</si>
  <si>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</si>
  <si>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</si>
  <si>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</si>
  <si>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</si>
  <si>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</si>
  <si>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</si>
  <si>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</si>
  <si>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</si>
  <si>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</si>
  <si>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</si>
  <si>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</si>
  <si>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</si>
  <si>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</si>
  <si>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</si>
  <si>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</si>
  <si>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</si>
  <si>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</si>
  <si>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</si>
  <si>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</si>
  <si>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</si>
  <si>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</si>
  <si>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</si>
  <si>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</si>
  <si>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</si>
  <si>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</si>
  <si>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</si>
  <si>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</si>
  <si>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</si>
  <si>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</si>
  <si>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</si>
  <si>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</si>
  <si>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</si>
  <si>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</si>
  <si>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</si>
  <si>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</si>
  <si>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</si>
  <si>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</si>
  <si>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</si>
  <si>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</si>
  <si>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</si>
  <si>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</si>
  <si>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</si>
  <si>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</si>
  <si>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</si>
  <si>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</si>
  <si>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</si>
  <si>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</si>
  <si>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</si>
  <si>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</si>
  <si>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</si>
  <si>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</si>
  <si>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</si>
  <si>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</si>
  <si>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</si>
  <si>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</si>
  <si>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</si>
  <si>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</si>
  <si>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</si>
  <si>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</si>
  <si>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</si>
  <si>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</si>
  <si>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</si>
  <si>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</si>
  <si>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</si>
  <si>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</si>
  <si>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</si>
  <si>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</si>
  <si>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</si>
  <si>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</si>
  <si>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</si>
  <si>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</si>
  <si>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</si>
  <si>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</si>
  <si>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</si>
  <si>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</si>
  <si>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</si>
  <si>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</si>
  <si>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</si>
  <si>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</si>
  <si>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</si>
  <si>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</si>
  <si>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</si>
  <si>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</si>
  <si>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</si>
  <si>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</si>
  <si>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</si>
  <si>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</si>
  <si>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</si>
  <si>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</si>
  <si>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</si>
  <si>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</si>
  <si>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</si>
  <si>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</si>
  <si>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</si>
  <si>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</si>
  <si>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</si>
  <si>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</si>
  <si>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</si>
  <si>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</si>
  <si>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</si>
  <si>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</si>
  <si>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</si>
  <si>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</si>
  <si>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</si>
  <si>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</si>
  <si>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</si>
  <si>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</si>
  <si>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</si>
  <si>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</si>
  <si>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</si>
  <si>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</si>
  <si>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</si>
  <si>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</si>
  <si>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</si>
  <si>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</si>
  <si>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</si>
  <si>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</si>
  <si>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</si>
  <si>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</si>
  <si>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</si>
  <si>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</si>
  <si>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</si>
  <si>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</si>
  <si>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</si>
  <si>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</si>
  <si>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</si>
  <si>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</si>
  <si>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</si>
  <si>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</si>
  <si>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</si>
  <si>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</si>
  <si>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</si>
  <si>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</si>
  <si>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</si>
  <si>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</si>
  <si>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</si>
  <si>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</si>
  <si>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</si>
  <si>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</si>
  <si>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</si>
  <si>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</si>
  <si>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</si>
  <si>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</si>
  <si>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</si>
  <si>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</si>
  <si>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</si>
  <si>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</si>
  <si>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</si>
  <si>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</si>
  <si>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</si>
  <si>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</si>
  <si>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</si>
  <si>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</si>
  <si>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</si>
  <si>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</si>
  <si>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</si>
  <si>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</si>
  <si>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</si>
  <si>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</si>
  <si>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</si>
  <si>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</si>
  <si>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</si>
  <si>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</si>
  <si>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</si>
  <si>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</si>
  <si>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</si>
  <si>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</si>
  <si>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</si>
  <si>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</si>
  <si>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</si>
  <si>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</si>
  <si>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</si>
  <si>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</si>
  <si>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</si>
  <si>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</si>
  <si>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</si>
  <si>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</si>
  <si>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</si>
  <si>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</si>
  <si>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</si>
  <si>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</si>
  <si>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</si>
  <si>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</si>
  <si>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</si>
  <si>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</si>
  <si>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</si>
  <si>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</si>
  <si>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</si>
  <si>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</si>
  <si>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</si>
  <si>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</si>
  <si>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</si>
  <si>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</si>
  <si>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</si>
  <si>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</si>
  <si>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</si>
  <si>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</si>
  <si>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</si>
  <si>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</si>
  <si>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</si>
  <si>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</si>
  <si>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</si>
  <si>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</si>
  <si>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</si>
  <si>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</si>
  <si>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</si>
  <si>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</si>
  <si>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</si>
  <si>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</si>
  <si>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</si>
  <si>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</si>
  <si>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</si>
  <si>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</si>
  <si>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</si>
  <si>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</si>
  <si>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</si>
  <si>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</si>
  <si>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</si>
  <si>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</si>
  <si>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</si>
  <si>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</si>
  <si>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</si>
  <si>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</si>
  <si>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</si>
  <si>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</si>
  <si>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</si>
  <si>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</si>
  <si>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</si>
  <si>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</si>
  <si>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</si>
  <si>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</si>
  <si>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</si>
  <si>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</si>
  <si>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</si>
  <si>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</si>
  <si>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</si>
  <si>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</si>
  <si>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</si>
  <si>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</si>
  <si>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</si>
  <si>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</si>
  <si>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</si>
  <si>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</si>
  <si>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</si>
  <si>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</si>
  <si>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</si>
  <si>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</si>
  <si>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</si>
  <si>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</si>
  <si>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</si>
  <si>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</si>
  <si>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</si>
  <si>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</si>
  <si>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</si>
  <si>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</si>
  <si>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</si>
  <si>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</si>
  <si>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</si>
  <si>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</si>
  <si>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</si>
  <si>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</si>
  <si>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</si>
  <si>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</si>
  <si>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</si>
  <si>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</si>
  <si>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</si>
  <si>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</si>
  <si>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</si>
  <si>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</si>
  <si>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</si>
  <si>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</si>
  <si>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</si>
  <si>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</si>
  <si>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</si>
  <si>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</si>
  <si>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</si>
  <si>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</si>
  <si>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</si>
  <si>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</si>
  <si>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</si>
  <si>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</si>
  <si>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</si>
  <si>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</si>
  <si>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</si>
  <si>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</si>
  <si>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</si>
  <si>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</si>
  <si>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</si>
  <si>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</si>
  <si>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</si>
  <si>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</si>
  <si>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</si>
  <si>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</si>
  <si>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</si>
  <si>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</si>
  <si>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</si>
  <si>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</si>
  <si>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</si>
  <si>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</si>
  <si>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</si>
  <si>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</si>
  <si>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</si>
  <si>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</si>
  <si>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</si>
  <si>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</si>
  <si>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</si>
  <si>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</si>
  <si>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</si>
  <si>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</si>
  <si>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</si>
  <si>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</si>
  <si>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</si>
  <si>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</si>
  <si>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</si>
  <si>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</si>
  <si>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</si>
  <si>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</si>
  <si>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</si>
  <si>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</si>
  <si>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</si>
  <si>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</si>
  <si>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</si>
  <si>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</si>
  <si>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</si>
  <si>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</si>
  <si>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</si>
  <si>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</si>
  <si>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</si>
  <si>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</si>
  <si>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</si>
  <si>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</si>
  <si>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</si>
  <si>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</si>
  <si>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</si>
  <si>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</si>
  <si>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</si>
  <si>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</si>
  <si>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</si>
  <si>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</si>
  <si>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</si>
  <si>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</si>
  <si>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</si>
  <si>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</si>
  <si>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</si>
  <si>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</si>
  <si>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</si>
  <si>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</si>
  <si>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</si>
  <si>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</si>
  <si>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</si>
  <si>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</si>
  <si>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</si>
  <si>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</si>
  <si>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</si>
  <si>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</si>
  <si>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</si>
  <si>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</si>
  <si>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</si>
  <si>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</si>
  <si>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</si>
  <si>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</si>
  <si>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</si>
  <si>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</si>
  <si>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</si>
  <si>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</si>
  <si>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</si>
  <si>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</si>
  <si>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</si>
  <si>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</si>
  <si>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</si>
  <si>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</si>
  <si>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</si>
  <si>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</si>
  <si>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</si>
  <si>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</si>
  <si>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</si>
  <si>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</si>
  <si>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</si>
  <si>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</si>
  <si>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</si>
  <si>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</si>
  <si>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</si>
  <si>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</si>
  <si>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</si>
  <si>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</si>
  <si>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</si>
  <si>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</si>
  <si>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</si>
  <si>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</si>
  <si>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</si>
  <si>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</si>
  <si>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</si>
  <si>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</si>
  <si>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</si>
  <si>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</si>
  <si>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</si>
  <si>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</si>
  <si>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</si>
  <si>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</si>
  <si>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</si>
  <si>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</si>
  <si>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</si>
  <si>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</si>
  <si>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</si>
  <si>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</si>
  <si>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</si>
  <si>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</si>
  <si>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</si>
  <si>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</si>
  <si>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</si>
  <si>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</si>
  <si>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</si>
  <si>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</si>
  <si>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</si>
  <si>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</si>
  <si>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</si>
  <si>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</si>
  <si>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</si>
  <si>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</si>
  <si>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</si>
  <si>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</si>
  <si>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</si>
  <si>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</si>
  <si>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</si>
  <si>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</si>
  <si>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</si>
  <si>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</si>
  <si>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</si>
  <si>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</si>
  <si>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</si>
  <si>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</si>
  <si>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</si>
  <si>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</si>
  <si>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</si>
  <si>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</si>
  <si>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</si>
  <si>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</si>
  <si>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</si>
  <si>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</si>
  <si>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</si>
  <si>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</si>
  <si>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</si>
  <si>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</si>
  <si>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</si>
  <si>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</si>
  <si>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</si>
  <si>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</si>
  <si>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</si>
  <si>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</si>
  <si>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</si>
  <si>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</si>
  <si>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</si>
  <si>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</si>
  <si>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</si>
  <si>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</si>
  <si>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</si>
  <si>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</si>
  <si>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</si>
  <si>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</si>
  <si>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</si>
  <si>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</si>
  <si>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</si>
  <si>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</si>
  <si>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</si>
  <si>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</si>
  <si>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</si>
  <si>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</si>
  <si>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</si>
  <si>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</si>
  <si>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</si>
  <si>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</si>
  <si>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</si>
  <si>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</si>
  <si>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</si>
  <si>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</si>
  <si>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</si>
  <si>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</si>
  <si>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</si>
  <si>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</si>
  <si>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</si>
  <si>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</si>
  <si>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</si>
  <si>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</si>
  <si>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</si>
  <si>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</si>
  <si>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</si>
  <si>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</si>
  <si>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</si>
  <si>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</si>
  <si>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</si>
  <si>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</si>
  <si>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</si>
  <si>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</si>
  <si>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</si>
  <si>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</si>
  <si>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</si>
  <si>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</si>
  <si>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</si>
  <si>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</si>
  <si>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</si>
  <si>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</si>
  <si>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</si>
  <si>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</si>
  <si>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</si>
  <si>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</si>
  <si>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</si>
  <si>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</si>
  <si>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</si>
  <si>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</si>
  <si>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</si>
  <si>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</si>
  <si>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</si>
  <si>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</si>
  <si>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</si>
  <si>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</si>
  <si>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</si>
  <si>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</si>
  <si>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</si>
  <si>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</si>
  <si>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</si>
  <si>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</si>
  <si>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</si>
  <si>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</si>
  <si>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</si>
  <si>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</si>
  <si>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</si>
  <si>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</si>
  <si>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</si>
  <si>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</si>
  <si>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</si>
  <si>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</si>
  <si>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</si>
  <si>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</si>
  <si>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</si>
  <si>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</si>
  <si>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</si>
  <si>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</si>
  <si>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</si>
  <si>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</si>
  <si>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</si>
  <si>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</si>
  <si>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</si>
  <si>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</si>
  <si>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</si>
  <si>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</si>
  <si>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</si>
  <si>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</si>
  <si>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</si>
  <si>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</si>
  <si>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</si>
  <si>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</si>
  <si>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</si>
  <si>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</si>
  <si>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</si>
  <si>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</si>
  <si>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</si>
  <si>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</si>
  <si>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</si>
  <si>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</si>
  <si>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</si>
  <si>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</si>
  <si>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</si>
  <si>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</si>
  <si>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</si>
  <si>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</si>
  <si>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</si>
  <si>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</si>
  <si>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</si>
  <si>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</si>
  <si>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</si>
  <si>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</si>
  <si>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</si>
  <si>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</si>
  <si>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</si>
  <si>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</si>
  <si>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</si>
  <si>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</si>
  <si>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</si>
  <si>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</si>
  <si>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</si>
  <si>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</si>
  <si>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</si>
  <si>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</si>
  <si>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</si>
  <si>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</si>
  <si>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</si>
  <si>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</si>
  <si>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</si>
  <si>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</si>
  <si>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</si>
  <si>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</si>
  <si>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</si>
  <si>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</si>
  <si>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</si>
  <si>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</si>
  <si>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</si>
  <si>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</si>
  <si>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</si>
  <si>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</si>
  <si>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</si>
  <si>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</si>
  <si>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</si>
  <si>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</si>
  <si>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</si>
  <si>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</si>
  <si>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</si>
  <si>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</si>
  <si>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</si>
  <si>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</si>
  <si>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</si>
  <si>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</si>
  <si>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</si>
  <si>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</si>
  <si>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</si>
  <si>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</si>
  <si>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</si>
  <si>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</si>
  <si>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</si>
  <si>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</si>
  <si>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</si>
  <si>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</si>
  <si>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</si>
  <si>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</si>
  <si>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</si>
  <si>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</si>
  <si>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</si>
  <si>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</si>
  <si>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</si>
  <si>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</si>
  <si>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</si>
  <si>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</si>
  <si>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</si>
  <si>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</si>
  <si>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</si>
  <si>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</si>
  <si>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</si>
  <si>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</si>
  <si>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</si>
  <si>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</si>
  <si>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</si>
  <si>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</si>
  <si>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</si>
  <si>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</si>
  <si>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</si>
  <si>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</si>
  <si>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</si>
  <si>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</si>
  <si>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</si>
  <si>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</si>
  <si>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</si>
  <si>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</si>
  <si>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</si>
  <si>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</si>
  <si>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</si>
  <si>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</si>
  <si>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</si>
  <si>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</si>
  <si>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</si>
  <si>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</si>
  <si>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</si>
  <si>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</si>
  <si>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</si>
  <si>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</si>
  <si>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</si>
  <si>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</si>
  <si>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</si>
  <si>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</si>
  <si>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</si>
  <si>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</si>
  <si>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</si>
  <si>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</si>
  <si>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</si>
  <si>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</si>
  <si>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</si>
  <si>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</si>
  <si>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</si>
  <si>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</si>
  <si>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</si>
  <si>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</si>
  <si>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</si>
  <si>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</si>
  <si>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</si>
  <si>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</si>
  <si>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</si>
  <si>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</si>
  <si>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</si>
  <si>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</si>
  <si>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</si>
  <si>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</si>
  <si>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</si>
  <si>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</si>
  <si>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</si>
  <si>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</si>
  <si>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</si>
  <si>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</si>
  <si>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</si>
  <si>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</si>
  <si>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</si>
  <si>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</si>
  <si>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</si>
  <si>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</si>
  <si>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</si>
  <si>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</si>
  <si>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</si>
  <si>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</si>
  <si>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</si>
  <si>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</si>
  <si>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</si>
  <si>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</si>
  <si>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</si>
  <si>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</si>
  <si>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</si>
  <si>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</si>
  <si>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</si>
  <si>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</si>
  <si>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</si>
  <si>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</si>
  <si>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</si>
  <si>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</si>
  <si>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</si>
  <si>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</si>
  <si>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</si>
  <si>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</si>
  <si>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</si>
  <si>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</si>
  <si>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</si>
  <si>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</si>
  <si>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</si>
  <si>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</si>
  <si>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</si>
  <si>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</si>
  <si>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</si>
  <si>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</si>
  <si>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</si>
  <si>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</si>
  <si>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</si>
  <si>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</si>
  <si>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</si>
  <si>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</si>
  <si>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</si>
  <si>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</si>
  <si>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</si>
  <si>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</si>
  <si>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</si>
  <si>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</si>
  <si>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</si>
  <si>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</si>
  <si>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</si>
  <si>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</si>
  <si>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</si>
  <si>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</si>
  <si>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</si>
  <si>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</si>
  <si>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</si>
  <si>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</si>
  <si>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</si>
  <si>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</si>
  <si>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</si>
  <si>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</si>
  <si>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</si>
  <si>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</si>
  <si>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</si>
  <si>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</si>
  <si>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</si>
  <si>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</si>
  <si>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</si>
  <si>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</si>
  <si>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</si>
  <si>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</si>
  <si>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</si>
  <si>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</si>
  <si>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</si>
  <si>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</si>
  <si>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</si>
  <si>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</si>
  <si>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</si>
  <si>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</si>
  <si>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</si>
  <si>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</si>
  <si>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</si>
  <si>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</si>
  <si>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</si>
  <si>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</si>
  <si>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</si>
  <si>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</si>
  <si>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</si>
  <si>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</si>
  <si>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</si>
  <si>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</si>
  <si>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</si>
  <si>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</si>
  <si>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</si>
  <si>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</si>
  <si>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</si>
  <si>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</si>
  <si>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</si>
  <si>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</si>
  <si>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</si>
  <si>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</si>
  <si>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</si>
  <si>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</si>
  <si>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</si>
  <si>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</si>
  <si>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</si>
  <si>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</si>
  <si>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</si>
  <si>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</si>
  <si>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</si>
  <si>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</si>
  <si>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</si>
  <si>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</si>
  <si>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</si>
  <si>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</si>
  <si>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</si>
  <si>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</si>
  <si>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</si>
  <si>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</si>
  <si>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</si>
  <si>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</si>
  <si>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</si>
  <si>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</si>
  <si>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</si>
  <si>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</si>
  <si>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</si>
  <si>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</si>
  <si>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</si>
  <si>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</si>
  <si>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</si>
  <si>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</si>
  <si>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</si>
  <si>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</si>
  <si>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</si>
  <si>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</si>
  <si>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</si>
  <si>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</si>
  <si>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</si>
  <si>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</si>
  <si>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</si>
  <si>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</si>
  <si>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</si>
  <si>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</si>
  <si>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</si>
  <si>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</si>
  <si>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</si>
  <si>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</si>
  <si>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</si>
  <si>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</si>
  <si>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</si>
  <si>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</si>
  <si>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</si>
  <si>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</si>
  <si>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</si>
  <si>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</si>
  <si>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</si>
  <si>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</si>
  <si>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</si>
  <si>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</si>
  <si>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</si>
  <si>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</si>
  <si>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</si>
  <si>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</si>
  <si>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</si>
  <si>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</si>
  <si>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</si>
  <si>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</si>
  <si>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</si>
  <si>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</si>
  <si>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</si>
  <si>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</si>
  <si>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</si>
  <si>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</si>
  <si>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</si>
  <si>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</si>
  <si>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</si>
  <si>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</si>
  <si>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</si>
  <si>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</si>
  <si>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</si>
  <si>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</si>
  <si>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</si>
  <si>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</si>
  <si>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</si>
  <si>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</si>
  <si>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</si>
  <si>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</si>
  <si>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</si>
  <si>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</si>
  <si>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</si>
  <si>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</si>
  <si>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</si>
  <si>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</si>
  <si>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</si>
  <si>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</si>
  <si>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</si>
  <si>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</si>
  <si>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</si>
  <si>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</si>
  <si>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</si>
  <si>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</si>
  <si>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</si>
  <si>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</si>
  <si>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</si>
  <si>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</si>
  <si>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</si>
  <si>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</si>
  <si>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</si>
  <si>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</si>
  <si>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</si>
  <si>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</si>
  <si>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</si>
  <si>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</si>
  <si>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</si>
  <si>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</si>
  <si>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</si>
  <si>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</si>
  <si>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</si>
  <si>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</si>
  <si>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</si>
  <si>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</si>
  <si>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</si>
  <si>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</si>
  <si>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</si>
  <si>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</si>
  <si>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</si>
  <si>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</si>
  <si>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</si>
  <si>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</si>
  <si>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</si>
  <si>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</si>
  <si>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</si>
  <si>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</si>
  <si>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</si>
  <si>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</si>
  <si>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</si>
  <si>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</si>
  <si>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</si>
  <si>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</si>
  <si>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</si>
  <si>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</si>
  <si>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</si>
  <si>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</si>
  <si>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</si>
  <si>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</si>
  <si>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</si>
  <si>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</si>
  <si>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</si>
  <si>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</si>
  <si>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</si>
  <si>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</si>
  <si>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</si>
  <si>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</si>
  <si>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</si>
  <si>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</si>
  <si>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</si>
  <si>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</si>
  <si>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</si>
  <si>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</si>
  <si>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</si>
  <si>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</si>
  <si>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</si>
  <si>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</si>
  <si>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</si>
  <si>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</si>
  <si>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</si>
  <si>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</si>
  <si>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</si>
  <si>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</si>
  <si>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</si>
  <si>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</si>
  <si>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</si>
  <si>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</si>
  <si>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</si>
  <si>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</si>
  <si>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</si>
  <si>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</si>
  <si>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</si>
  <si>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</si>
  <si>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</si>
  <si>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</si>
  <si>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</si>
  <si>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</si>
  <si>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</si>
  <si>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</si>
  <si>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</si>
  <si>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</si>
  <si>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</si>
  <si>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</si>
  <si>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</si>
  <si>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</si>
  <si>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</si>
  <si>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</si>
  <si>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</si>
  <si>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</si>
  <si>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</si>
  <si>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</si>
  <si>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</si>
  <si>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</si>
  <si>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</si>
  <si>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</si>
  <si>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</si>
  <si>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</si>
  <si>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</si>
  <si>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</si>
  <si>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</si>
  <si>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</si>
  <si>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</si>
  <si>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</si>
  <si>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</si>
  <si>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</si>
  <si>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</si>
  <si>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</si>
  <si>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</si>
  <si>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</si>
  <si>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</si>
  <si>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</si>
  <si>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</si>
  <si>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</si>
  <si>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</si>
  <si>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</si>
  <si>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</si>
  <si>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</si>
  <si>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</si>
  <si>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</si>
  <si>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</si>
  <si>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</si>
  <si>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</si>
  <si>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</si>
  <si>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</si>
  <si>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</si>
  <si>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</si>
  <si>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</si>
  <si>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</si>
  <si>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</si>
  <si>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</si>
  <si>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</si>
  <si>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</si>
  <si>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</si>
  <si>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</si>
  <si>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</si>
  <si>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</si>
  <si>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</si>
  <si>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</si>
  <si>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</si>
  <si>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</si>
  <si>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</si>
  <si>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</si>
  <si>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</si>
  <si>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</si>
  <si>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</si>
  <si>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</si>
  <si>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</si>
  <si>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</si>
  <si>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</si>
  <si>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</si>
  <si>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</si>
  <si>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</si>
  <si>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</si>
  <si>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</si>
  <si>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</si>
  <si>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</si>
  <si>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</si>
  <si>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</si>
  <si>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</si>
  <si>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</si>
  <si>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</si>
  <si>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</si>
  <si>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</si>
  <si>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</si>
  <si>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</si>
  <si>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</si>
  <si>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</si>
  <si>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</si>
  <si>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</si>
  <si>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</si>
  <si>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</si>
  <si>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</si>
  <si>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</si>
  <si>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</si>
  <si>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</si>
  <si>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</si>
  <si>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</si>
  <si>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</si>
  <si>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</si>
  <si>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</si>
  <si>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</si>
  <si>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</si>
  <si>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</si>
  <si>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</si>
  <si>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</si>
  <si>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</si>
  <si>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</si>
  <si>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</si>
  <si>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</si>
  <si>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</si>
  <si>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</si>
  <si>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</si>
  <si>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</si>
  <si>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</si>
  <si>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</si>
  <si>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</si>
  <si>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</si>
  <si>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</si>
  <si>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</si>
  <si>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</si>
  <si>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</si>
  <si>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</si>
  <si>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</si>
  <si>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</si>
  <si>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</si>
  <si>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</si>
  <si>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</si>
  <si>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</si>
  <si>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</si>
  <si>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</si>
  <si>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</si>
  <si>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</si>
  <si>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</si>
  <si>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</si>
  <si>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</si>
  <si>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</si>
  <si>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</si>
  <si>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</si>
  <si>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</si>
  <si>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</si>
  <si>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</si>
  <si>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</si>
  <si>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</si>
  <si>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</si>
  <si>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</si>
  <si>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</si>
  <si>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</si>
  <si>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</si>
  <si>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</si>
  <si>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</si>
  <si>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</si>
  <si>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</si>
  <si>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</si>
  <si>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</si>
  <si>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</si>
  <si>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</si>
  <si>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</si>
  <si>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</si>
  <si>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</si>
  <si>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</si>
  <si>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</si>
  <si>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</si>
  <si>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</si>
  <si>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</si>
  <si>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</si>
  <si>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</si>
  <si>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</si>
  <si>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</si>
  <si>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</si>
  <si>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</si>
  <si>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</si>
  <si>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</si>
  <si>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</si>
  <si>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</si>
  <si>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</si>
  <si>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</si>
  <si>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</si>
  <si>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</si>
  <si>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</si>
  <si>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</si>
  <si>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</si>
  <si>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</si>
  <si>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</si>
  <si>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</si>
  <si>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</si>
  <si>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</si>
  <si>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</si>
  <si>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</si>
  <si>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</si>
  <si>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</si>
  <si>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</si>
  <si>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</si>
  <si>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</si>
  <si>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</si>
  <si>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</si>
  <si>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</si>
  <si>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</si>
  <si>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</si>
  <si>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</si>
  <si>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</si>
  <si>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</si>
  <si>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</si>
  <si>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</si>
  <si>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</si>
  <si>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</si>
  <si>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</si>
  <si>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</si>
  <si>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</si>
  <si>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</si>
  <si>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</si>
  <si>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</si>
  <si>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</si>
  <si>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</si>
  <si>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</si>
  <si>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</si>
  <si>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</si>
  <si>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</si>
  <si>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</si>
  <si>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</si>
  <si>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</si>
  <si>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</si>
  <si>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</si>
  <si>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</si>
  <si>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</si>
  <si>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</si>
  <si>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</si>
  <si>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</si>
  <si>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</si>
  <si>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</si>
  <si>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</si>
  <si>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</si>
  <si>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</si>
  <si>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</si>
  <si>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</si>
  <si>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</si>
  <si>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</si>
  <si>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</si>
  <si>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</si>
  <si>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</si>
  <si>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</si>
  <si>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</si>
  <si>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</si>
  <si>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</si>
  <si>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</si>
  <si>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</si>
  <si>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</si>
  <si>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</si>
  <si>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</si>
  <si>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</si>
  <si>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</si>
  <si>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</si>
  <si>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</si>
  <si>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</si>
  <si>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</si>
  <si>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</si>
  <si>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</si>
  <si>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</si>
  <si>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</si>
  <si>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</si>
  <si>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</si>
  <si>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</si>
  <si>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</si>
  <si>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</si>
  <si>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</si>
  <si>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</si>
  <si>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</si>
  <si>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</si>
  <si>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</si>
  <si>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</si>
  <si>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</si>
  <si>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</si>
  <si>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</si>
  <si>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</si>
  <si>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</si>
  <si>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</si>
  <si>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</si>
  <si>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</si>
  <si>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</si>
  <si>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</si>
  <si>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</si>
  <si>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</si>
  <si>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</si>
  <si>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</si>
  <si>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</si>
  <si>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</si>
  <si>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</si>
  <si>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</si>
  <si>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</si>
  <si>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</si>
  <si>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</si>
  <si>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</si>
  <si>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</si>
  <si>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</si>
  <si>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</si>
  <si>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</si>
  <si>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</si>
  <si>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</si>
  <si>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</si>
  <si>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</si>
  <si>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</si>
  <si>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</si>
  <si>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</si>
  <si>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</si>
  <si>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</si>
  <si>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</si>
  <si>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</si>
  <si>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</si>
  <si>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</si>
  <si>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</si>
  <si>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</si>
  <si>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</si>
  <si>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</si>
  <si>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</si>
  <si>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</si>
  <si>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</si>
  <si>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</si>
  <si>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</si>
  <si>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</si>
  <si>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</si>
  <si>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</si>
  <si>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</si>
  <si>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</si>
  <si>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</si>
  <si>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</si>
  <si>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</si>
  <si>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</si>
  <si>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</si>
  <si>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</si>
  <si>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</si>
  <si>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</si>
  <si>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</si>
  <si>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</si>
  <si>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</si>
  <si>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</si>
  <si>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</si>
  <si>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</si>
  <si>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</si>
  <si>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</si>
  <si>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</si>
  <si>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</si>
  <si>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</si>
  <si>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</si>
  <si>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</si>
  <si>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</si>
  <si>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</si>
  <si>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</si>
  <si>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</si>
  <si>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</si>
  <si>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</si>
  <si>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</si>
  <si>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</si>
  <si>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</si>
  <si>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</si>
  <si>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</si>
  <si>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</si>
  <si>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</si>
  <si>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</si>
  <si>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</si>
  <si>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</si>
  <si>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</si>
  <si>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</si>
  <si>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</si>
  <si>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</si>
  <si>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</si>
  <si>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</si>
  <si>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</si>
  <si>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</si>
  <si>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</si>
  <si>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</si>
  <si>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</si>
  <si>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</si>
  <si>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</si>
  <si>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</si>
  <si>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</si>
  <si>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</si>
  <si>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</si>
  <si>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</si>
  <si>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</si>
  <si>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</si>
  <si>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</si>
  <si>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</si>
  <si>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</si>
  <si>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</si>
  <si>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</si>
  <si>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</si>
  <si>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</si>
  <si>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</si>
  <si>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</si>
  <si>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</si>
  <si>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</si>
  <si>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</si>
  <si>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</si>
  <si>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</si>
  <si>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</si>
  <si>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</si>
  <si>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</si>
  <si>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</si>
  <si>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</si>
  <si>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</si>
  <si>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</si>
  <si>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</si>
  <si>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</si>
  <si>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</si>
  <si>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</si>
  <si>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</si>
  <si>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</si>
  <si>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</si>
  <si>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</si>
  <si>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</si>
  <si>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</si>
  <si>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</si>
  <si>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</si>
  <si>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</si>
  <si>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</si>
  <si>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</si>
  <si>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</si>
  <si>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</si>
  <si>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</si>
  <si>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</si>
  <si>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</si>
  <si>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</si>
  <si>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</si>
  <si>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</si>
  <si>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</si>
  <si>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</si>
  <si>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</si>
  <si>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</si>
  <si>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</si>
  <si>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</si>
  <si>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</si>
  <si>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</si>
  <si>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</si>
  <si>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</si>
  <si>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</si>
  <si>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</si>
  <si>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</si>
  <si>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</si>
  <si>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</si>
  <si>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</si>
  <si>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</si>
  <si>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</si>
  <si>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</si>
  <si>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</si>
  <si>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</si>
  <si>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</si>
  <si>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</si>
  <si>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</si>
  <si>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</si>
  <si>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</si>
  <si>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</si>
  <si>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</si>
  <si>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</si>
  <si>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</si>
  <si>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</si>
  <si>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</si>
  <si>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</si>
  <si>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</si>
  <si>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</si>
  <si>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</si>
  <si>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</si>
  <si>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</si>
  <si>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</si>
  <si>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</si>
  <si>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</si>
  <si>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</si>
  <si>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</si>
  <si>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</si>
  <si>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</si>
  <si>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</si>
  <si>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</si>
  <si>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</si>
  <si>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</si>
  <si>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</si>
  <si>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</si>
  <si>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</si>
  <si>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</si>
  <si>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</si>
  <si>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</si>
  <si>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</si>
  <si>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</si>
  <si>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</si>
  <si>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</si>
  <si>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</si>
  <si>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</si>
  <si>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</si>
  <si>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</si>
  <si>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</si>
  <si>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</si>
  <si>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</si>
  <si>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</si>
  <si>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</si>
  <si>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</si>
  <si>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</si>
  <si>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</si>
  <si>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</si>
  <si>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</si>
  <si>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</si>
  <si>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</si>
  <si>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</si>
  <si>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</si>
  <si>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</si>
  <si>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</si>
  <si>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</si>
  <si>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</si>
  <si>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</si>
  <si>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</si>
  <si>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</si>
  <si>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</si>
  <si>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</si>
  <si>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</si>
  <si>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</si>
  <si>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</si>
  <si>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</si>
  <si>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</si>
  <si>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</si>
  <si>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</si>
  <si>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</si>
  <si>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</si>
  <si>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</si>
  <si>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</si>
  <si>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</si>
  <si>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</si>
  <si>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</si>
  <si>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</si>
  <si>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</si>
  <si>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</si>
  <si>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</si>
  <si>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</si>
  <si>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</si>
  <si>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</si>
  <si>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</si>
  <si>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</si>
  <si>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</si>
  <si>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</si>
  <si>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</si>
  <si>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</si>
  <si>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</si>
  <si>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</si>
  <si>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</si>
  <si>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</si>
  <si>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</si>
  <si>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</si>
  <si>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</si>
  <si>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</si>
  <si>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</si>
  <si>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</si>
  <si>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</si>
  <si>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</si>
  <si>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</si>
  <si>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</si>
  <si>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</si>
  <si>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</si>
  <si>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</si>
  <si>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</si>
  <si>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</si>
  <si>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</si>
  <si>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</si>
  <si>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</si>
  <si>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</si>
  <si>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</si>
  <si>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</si>
  <si>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</si>
  <si>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</si>
  <si>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</si>
  <si>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</si>
  <si>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</si>
  <si>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</si>
  <si>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</si>
  <si>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</si>
  <si>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</si>
  <si>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</si>
  <si>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</si>
  <si>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</si>
  <si>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</si>
  <si>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</si>
  <si>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</si>
  <si>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</si>
  <si>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</si>
  <si>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</si>
  <si>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</si>
  <si>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</si>
  <si>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</si>
  <si>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</si>
  <si>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</si>
  <si>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</si>
  <si>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</si>
  <si>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</si>
  <si>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</si>
  <si>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</si>
  <si>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</si>
  <si>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</si>
  <si>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</si>
  <si>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</si>
  <si>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</si>
  <si>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</si>
  <si>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</si>
  <si>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</si>
  <si>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</si>
  <si>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</si>
  <si>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</si>
  <si>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</si>
  <si>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</si>
  <si>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</si>
  <si>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</si>
  <si>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</si>
  <si>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</si>
  <si>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</si>
  <si>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</si>
  <si>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</si>
  <si>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</si>
  <si>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</si>
  <si>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</si>
  <si>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</si>
  <si>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</si>
  <si>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</si>
  <si>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</si>
  <si>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</si>
  <si>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</si>
  <si>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</si>
  <si>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</si>
  <si>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</si>
  <si>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</si>
  <si>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</si>
  <si>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</si>
  <si>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</si>
  <si>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</si>
  <si>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</si>
  <si>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</si>
  <si>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</si>
  <si>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</si>
  <si>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</si>
  <si>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</si>
  <si>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</si>
  <si>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</si>
  <si>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</si>
  <si>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</si>
  <si>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</si>
  <si>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</si>
  <si>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</si>
  <si>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</si>
  <si>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</si>
  <si>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</si>
  <si>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</si>
  <si>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</si>
  <si>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</si>
  <si>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</si>
  <si>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</si>
  <si>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</si>
  <si>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</si>
  <si>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</si>
  <si>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</si>
  <si>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</si>
  <si>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</si>
  <si>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</si>
  <si>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</si>
  <si>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</si>
  <si>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</si>
  <si>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</si>
  <si>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</si>
  <si>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</si>
  <si>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</si>
  <si>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</si>
  <si>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</si>
  <si>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</si>
  <si>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</si>
  <si>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</si>
  <si>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</si>
  <si>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</si>
  <si>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</si>
  <si>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</si>
  <si>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</si>
  <si>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</si>
  <si>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</si>
  <si>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</si>
  <si>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</si>
  <si>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</si>
  <si>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</si>
  <si>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</si>
  <si>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</si>
  <si>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</si>
  <si>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</si>
  <si>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</si>
  <si>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</si>
  <si>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</si>
  <si>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</si>
  <si>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</si>
  <si>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</si>
  <si>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</si>
  <si>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</si>
  <si>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</si>
  <si>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</si>
  <si>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</si>
  <si>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</si>
  <si>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</si>
  <si>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</si>
  <si>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</si>
  <si>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</si>
  <si>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</si>
  <si>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</si>
  <si>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</si>
  <si>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</si>
  <si>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</si>
  <si>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</si>
  <si>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</si>
  <si>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</si>
  <si>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</si>
  <si>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</si>
  <si>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</si>
  <si>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</si>
  <si>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</si>
  <si>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</si>
  <si>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</si>
  <si>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</si>
  <si>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</si>
  <si>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</si>
  <si>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</si>
  <si>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</si>
  <si>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</si>
  <si>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</si>
  <si>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</si>
  <si>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</si>
  <si>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</si>
  <si>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</si>
  <si>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</si>
  <si>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</si>
  <si>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</si>
  <si>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</si>
  <si>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</si>
  <si>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</si>
  <si>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</si>
  <si>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</si>
  <si>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</si>
  <si>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</si>
  <si>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</si>
  <si>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</si>
  <si>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</si>
  <si>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</si>
  <si>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</si>
  <si>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</si>
  <si>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</si>
  <si>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</si>
  <si>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</si>
  <si>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</si>
  <si>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</si>
  <si>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</si>
  <si>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</si>
  <si>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</si>
  <si>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</si>
  <si>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</si>
  <si>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</si>
  <si>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</si>
  <si>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</si>
  <si>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</si>
  <si>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</si>
  <si>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</si>
  <si>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</si>
  <si>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</si>
  <si>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</si>
  <si>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</si>
  <si>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</si>
  <si>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</si>
  <si>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</si>
  <si>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</si>
  <si>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</si>
  <si>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</si>
  <si>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</si>
  <si>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</si>
  <si>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</si>
  <si>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</si>
  <si>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</si>
  <si>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</si>
  <si>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</si>
  <si>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</si>
  <si>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</si>
  <si>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</si>
  <si>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</si>
  <si>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</si>
  <si>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</si>
  <si>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</si>
  <si>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</si>
  <si>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</si>
  <si>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</si>
  <si>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</si>
  <si>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</si>
  <si>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</si>
  <si>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</si>
  <si>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</si>
  <si>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</si>
  <si>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</si>
  <si>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</si>
  <si>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</si>
  <si>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</si>
  <si>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</si>
  <si>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</si>
  <si>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</si>
  <si>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</si>
  <si>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</si>
  <si>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</si>
  <si>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</si>
  <si>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</si>
  <si>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</si>
  <si>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</si>
  <si>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</si>
  <si>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</si>
  <si>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</si>
  <si>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</si>
  <si>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</si>
  <si>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</si>
  <si>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</si>
  <si>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</si>
  <si>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</si>
  <si>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</si>
  <si>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</si>
  <si>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</si>
  <si>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</si>
  <si>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</si>
  <si>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</si>
  <si>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</si>
  <si>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</si>
  <si>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</si>
  <si>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</si>
  <si>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</si>
  <si>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</si>
  <si>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</si>
  <si>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</si>
  <si>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</si>
  <si>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</si>
  <si>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</si>
  <si>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</si>
  <si>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</si>
  <si>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</si>
  <si>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</si>
  <si>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</si>
  <si>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</si>
  <si>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</si>
  <si>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</si>
  <si>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</si>
  <si>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</si>
  <si>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</si>
  <si>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</si>
  <si>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</si>
  <si>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</si>
  <si>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</si>
  <si>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</si>
  <si>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</si>
  <si>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</si>
  <si>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</si>
  <si>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</si>
  <si>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</si>
  <si>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</si>
  <si>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</si>
  <si>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</si>
  <si>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</si>
  <si>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</si>
  <si>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</si>
  <si>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</si>
  <si>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</si>
  <si>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</si>
  <si>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</si>
  <si>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</si>
  <si>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</si>
  <si>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</si>
  <si>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</si>
  <si>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</si>
  <si>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</si>
  <si>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</si>
  <si>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</si>
  <si>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</si>
  <si>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</si>
  <si>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</si>
  <si>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</si>
  <si>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</si>
  <si>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</si>
  <si>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</si>
  <si>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</si>
  <si>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</si>
  <si>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</si>
  <si>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</si>
  <si>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</si>
  <si>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</si>
  <si>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</si>
  <si>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</si>
  <si>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</si>
  <si>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</si>
  <si>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</si>
  <si>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</si>
  <si>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</si>
  <si>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</si>
  <si>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</si>
  <si>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</si>
  <si>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</si>
  <si>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</si>
  <si>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</si>
  <si>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</si>
  <si>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</si>
  <si>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</si>
  <si>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</si>
  <si>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</si>
  <si>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</si>
  <si>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</si>
  <si>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</si>
  <si>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</si>
  <si>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</si>
  <si>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</si>
  <si>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</si>
  <si>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</si>
  <si>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</si>
  <si>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</si>
  <si>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</si>
  <si>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</si>
  <si>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</si>
  <si>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</si>
  <si>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</si>
  <si>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</si>
  <si>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</si>
  <si>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</si>
  <si>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</si>
  <si>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</si>
  <si>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</si>
  <si>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</si>
  <si>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</si>
  <si>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</si>
  <si>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</si>
  <si>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</si>
  <si>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</si>
  <si>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</si>
  <si>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</si>
  <si>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</si>
  <si>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</si>
  <si>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</si>
  <si>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</si>
  <si>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</si>
  <si>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</si>
  <si>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</si>
  <si>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</si>
  <si>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</si>
  <si>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</si>
  <si>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</si>
  <si>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</si>
  <si>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</si>
  <si>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</si>
  <si>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</si>
  <si>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</si>
  <si>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</si>
  <si>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</si>
  <si>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</si>
  <si>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</si>
  <si>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</si>
  <si>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</si>
  <si>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</si>
  <si>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</si>
  <si>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</si>
  <si>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</si>
  <si>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</si>
  <si>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</si>
  <si>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</si>
  <si>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</si>
  <si>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</si>
  <si>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</si>
  <si>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</si>
  <si>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</si>
  <si>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</si>
  <si>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</si>
  <si>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</si>
  <si>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</si>
  <si>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</si>
  <si>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</si>
  <si>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</si>
  <si>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</si>
  <si>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</si>
  <si>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</si>
  <si>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</si>
  <si>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</si>
  <si>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</si>
  <si>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</si>
  <si>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</si>
  <si>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</si>
  <si>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</si>
  <si>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</si>
  <si>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</si>
  <si>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</si>
  <si>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</si>
  <si>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</si>
  <si>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</si>
  <si>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</si>
  <si>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</si>
  <si>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</si>
  <si>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</si>
  <si>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</si>
  <si>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</si>
  <si>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</si>
  <si>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</si>
  <si>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</si>
  <si>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</si>
  <si>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</si>
  <si>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</si>
  <si>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</si>
  <si>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</si>
  <si>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</si>
  <si>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</si>
  <si>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</si>
  <si>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</si>
  <si>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</si>
  <si>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</si>
  <si>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</si>
  <si>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</si>
  <si>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</si>
  <si>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</si>
  <si>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</si>
  <si>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</si>
  <si>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</si>
  <si>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</si>
  <si>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</si>
  <si>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</si>
  <si>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</si>
  <si>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</si>
  <si>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</si>
  <si>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</si>
  <si>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</si>
  <si>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</si>
  <si>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</si>
  <si>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</si>
  <si>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</si>
  <si>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</si>
  <si>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</si>
  <si>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</si>
  <si>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</si>
  <si>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</si>
  <si>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</si>
  <si>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</si>
  <si>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</si>
  <si>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</si>
  <si>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</si>
  <si>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</si>
  <si>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</si>
  <si>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</si>
  <si>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</si>
  <si>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</si>
  <si>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</si>
  <si>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</si>
  <si>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</si>
  <si>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</si>
  <si>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</si>
  <si>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</si>
  <si>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</si>
  <si>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</si>
  <si>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</si>
  <si>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</si>
  <si>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</si>
  <si>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</si>
  <si>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</si>
  <si>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</si>
  <si>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</si>
  <si>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</si>
  <si>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</si>
  <si>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</si>
  <si>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</si>
  <si>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</si>
  <si>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</si>
  <si>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</si>
  <si>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</si>
  <si>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</si>
  <si>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</si>
  <si>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</si>
  <si>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</si>
  <si>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</si>
  <si>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</si>
  <si>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</si>
  <si>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</si>
  <si>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</si>
  <si>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</si>
  <si>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</si>
  <si>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</si>
  <si>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</si>
  <si>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</si>
  <si>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</si>
  <si>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</si>
  <si>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</si>
  <si>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</si>
  <si>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</si>
  <si>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</si>
  <si>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</si>
  <si>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</si>
  <si>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</si>
  <si>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</si>
  <si>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</si>
  <si>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</si>
  <si>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</si>
  <si>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</si>
  <si>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</si>
  <si>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</si>
  <si>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</si>
  <si>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</si>
  <si>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</si>
  <si>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</si>
  <si>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</si>
  <si>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</si>
  <si>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</si>
  <si>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</si>
  <si>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</si>
  <si>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</si>
  <si>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</si>
  <si>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</si>
  <si>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</si>
  <si>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</si>
  <si>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</si>
  <si>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</si>
  <si>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</si>
  <si>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</si>
  <si>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</si>
  <si>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</si>
  <si>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</si>
  <si>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</si>
  <si>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</si>
  <si>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</si>
  <si>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</si>
  <si>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</si>
  <si>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</si>
  <si>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</si>
  <si>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</si>
  <si>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</si>
  <si>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</si>
  <si>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</si>
  <si>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</si>
  <si>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</si>
  <si>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</si>
  <si>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</si>
  <si>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</si>
  <si>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</si>
  <si>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</si>
  <si>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</si>
  <si>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</si>
  <si>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</si>
  <si>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</si>
  <si>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</si>
  <si>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</si>
  <si>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</si>
  <si>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</si>
  <si>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</si>
  <si>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</si>
  <si>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</si>
  <si>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</si>
  <si>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</si>
  <si>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</si>
  <si>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</si>
  <si>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</si>
  <si>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</si>
  <si>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</si>
  <si>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</si>
  <si>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</si>
  <si>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</si>
  <si>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</si>
  <si>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</si>
  <si>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</si>
  <si>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</si>
  <si>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</si>
  <si>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</si>
  <si>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</si>
  <si>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</si>
  <si>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</si>
  <si>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</si>
  <si>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</si>
  <si>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</si>
  <si>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</si>
  <si>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</si>
  <si>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</si>
  <si>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</si>
  <si>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</si>
  <si>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</si>
  <si>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</si>
  <si>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</si>
  <si>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</si>
  <si>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</si>
  <si>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</si>
  <si>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</si>
  <si>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</si>
  <si>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</si>
  <si>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</si>
  <si>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</si>
  <si>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</si>
  <si>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</si>
  <si>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</si>
  <si>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</si>
  <si>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</si>
  <si>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</si>
  <si>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</si>
  <si>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</si>
  <si>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</si>
  <si>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</si>
  <si>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</si>
  <si>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</si>
  <si>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</si>
  <si>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</si>
  <si>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</si>
  <si>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</si>
  <si>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</si>
  <si>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</si>
  <si>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</si>
  <si>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</si>
  <si>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</si>
  <si>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</si>
  <si>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</si>
  <si>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</si>
  <si>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</si>
  <si>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</si>
  <si>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</si>
  <si>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</si>
  <si>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</si>
  <si>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</si>
  <si>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</si>
  <si>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</si>
  <si>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</si>
  <si>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</si>
  <si>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</si>
  <si>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</si>
  <si>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</si>
  <si>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</si>
  <si>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</si>
  <si>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</si>
  <si>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</si>
  <si>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</si>
  <si>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</si>
  <si>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</si>
  <si>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</si>
  <si>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</si>
  <si>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</si>
  <si>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</si>
  <si>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</si>
  <si>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</si>
  <si>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</si>
  <si>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</si>
  <si>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</si>
  <si>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</si>
  <si>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</si>
  <si>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</si>
  <si>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</si>
  <si>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</si>
  <si>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</si>
  <si>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</si>
  <si>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</si>
  <si>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</si>
  <si>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</si>
  <si>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</si>
  <si>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</si>
  <si>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</si>
  <si>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</si>
  <si>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</si>
  <si>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</si>
  <si>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</si>
  <si>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</si>
  <si>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</si>
  <si>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</si>
  <si>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</si>
  <si>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</si>
  <si>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</si>
  <si>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</si>
  <si>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</si>
  <si>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</si>
  <si>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</si>
  <si>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</si>
  <si>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</si>
  <si>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</si>
  <si>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</si>
  <si>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</si>
  <si>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</si>
  <si>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</si>
  <si>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</si>
  <si>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</si>
  <si>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</si>
  <si>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</si>
  <si>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</si>
  <si>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</si>
  <si>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</si>
  <si>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</si>
  <si>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</si>
  <si>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</si>
  <si>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</si>
  <si>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</si>
  <si>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</si>
  <si>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</si>
  <si>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</si>
  <si>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</si>
  <si>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</si>
  <si>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</si>
  <si>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</si>
  <si>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</si>
  <si>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</si>
  <si>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</si>
  <si>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</si>
  <si>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</si>
  <si>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</si>
  <si>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</si>
  <si>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</si>
  <si>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</si>
  <si>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</si>
  <si>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</si>
  <si>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</si>
  <si>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</si>
  <si>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</si>
  <si>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</si>
  <si>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</si>
  <si>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</si>
  <si>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</si>
  <si>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</si>
  <si>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</si>
  <si>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</si>
  <si>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</si>
  <si>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</si>
  <si>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</si>
  <si>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</si>
  <si>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</si>
  <si>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</si>
  <si>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</si>
  <si>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</si>
  <si>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</si>
  <si>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</si>
  <si>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</si>
  <si>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</si>
  <si>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</si>
  <si>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</si>
  <si>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</si>
  <si>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</si>
  <si>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</si>
  <si>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</si>
  <si>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</si>
  <si>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</si>
  <si>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</si>
  <si>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</si>
  <si>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</si>
  <si>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</si>
  <si>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</si>
  <si>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</si>
  <si>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</si>
  <si>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</si>
  <si>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</si>
  <si>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</si>
  <si>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</si>
  <si>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</si>
  <si>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</si>
  <si>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</si>
  <si>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</si>
  <si>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</si>
  <si>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</si>
  <si>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</si>
  <si>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</si>
  <si>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</si>
  <si>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</si>
  <si>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</si>
  <si>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</si>
  <si>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</si>
  <si>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</si>
  <si>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</si>
  <si>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</si>
  <si>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</si>
  <si>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</si>
  <si>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</si>
  <si>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</si>
  <si>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</si>
  <si>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</si>
  <si>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</si>
  <si>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</si>
  <si>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</si>
  <si>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</si>
  <si>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</si>
  <si>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</si>
  <si>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</si>
  <si>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</si>
  <si>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</si>
  <si>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</si>
  <si>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</si>
  <si>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</si>
  <si>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</si>
  <si>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</si>
  <si>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</si>
  <si>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</si>
  <si>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</si>
  <si>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</si>
  <si>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</si>
  <si>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</si>
  <si>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</si>
  <si>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</si>
  <si>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</si>
  <si>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</si>
  <si>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</si>
  <si>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</si>
  <si>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</si>
  <si>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</si>
  <si>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</si>
  <si>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</si>
  <si>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</si>
  <si>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</si>
  <si>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</si>
  <si>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</si>
  <si>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</si>
  <si>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</si>
  <si>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</si>
  <si>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</si>
  <si>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</si>
  <si>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</si>
  <si>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</si>
  <si>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</si>
  <si>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</si>
  <si>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</si>
  <si>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</si>
  <si>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</si>
  <si>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</si>
  <si>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</si>
  <si>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</si>
  <si>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</si>
  <si>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</si>
  <si>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</si>
  <si>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</si>
  <si>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</si>
  <si>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</si>
  <si>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</si>
  <si>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</si>
  <si>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</si>
  <si>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</si>
  <si>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</si>
  <si>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</si>
  <si>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</si>
  <si>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</si>
  <si>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</si>
  <si>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</si>
  <si>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</si>
  <si>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</si>
  <si>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</si>
  <si>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</si>
  <si>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</si>
  <si>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</si>
  <si>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</si>
  <si>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</si>
  <si>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</si>
  <si>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</si>
  <si>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</si>
  <si>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</si>
  <si>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</si>
  <si>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</si>
  <si>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</si>
  <si>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</si>
  <si>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</si>
  <si>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</si>
  <si>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</si>
  <si>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</si>
  <si>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</si>
  <si>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</si>
  <si>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</si>
  <si>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</si>
  <si>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</si>
  <si>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</si>
  <si>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</si>
  <si>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</si>
  <si>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</si>
  <si>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</si>
  <si>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</si>
  <si>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</si>
  <si>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</si>
  <si>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</si>
  <si>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</si>
  <si>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</si>
  <si>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</si>
  <si>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</si>
  <si>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</si>
  <si>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</si>
  <si>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</si>
  <si>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</si>
  <si>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</si>
  <si>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</si>
  <si>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</si>
  <si>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</si>
  <si>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</si>
  <si>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</si>
  <si>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</si>
  <si>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</si>
  <si>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</si>
  <si>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</si>
  <si>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</si>
  <si>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</si>
  <si>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</si>
  <si>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</si>
  <si>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</si>
  <si>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</si>
  <si>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</si>
  <si>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</si>
  <si>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</si>
  <si>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</si>
  <si>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</si>
  <si>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</si>
  <si>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</si>
  <si>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</si>
  <si>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</si>
  <si>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</si>
  <si>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</si>
  <si>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</si>
  <si>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</si>
  <si>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</si>
  <si>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</si>
  <si>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</si>
  <si>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</si>
  <si>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</si>
  <si>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</si>
  <si>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</si>
  <si>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</si>
  <si>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</si>
  <si>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</si>
  <si>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</si>
  <si>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</si>
  <si>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</si>
  <si>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</si>
  <si>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</si>
  <si>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</si>
  <si>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</si>
  <si>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</si>
  <si>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</si>
  <si>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</si>
  <si>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</si>
  <si>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</si>
  <si>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</si>
  <si>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</si>
  <si>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</si>
  <si>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</si>
  <si>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</si>
  <si>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</si>
  <si>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</si>
  <si>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</si>
  <si>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</si>
  <si>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</si>
  <si>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</si>
  <si>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</si>
  <si>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</si>
  <si>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</si>
  <si>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</si>
  <si>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</si>
  <si>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</si>
  <si>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</si>
  <si>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</si>
  <si>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</si>
  <si>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</si>
  <si>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</si>
  <si>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</si>
  <si>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</si>
  <si>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</si>
  <si>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</si>
  <si>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</si>
  <si>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</si>
  <si>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</si>
  <si>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</si>
  <si>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</si>
  <si>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</si>
  <si>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</si>
  <si>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</si>
  <si>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</si>
  <si>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</si>
  <si>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</si>
  <si>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</si>
  <si>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</si>
  <si>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</si>
  <si>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</si>
  <si>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</si>
  <si>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</si>
  <si>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</si>
  <si>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</si>
  <si>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</si>
  <si>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</si>
  <si>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</si>
  <si>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</si>
  <si>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</si>
  <si>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</si>
  <si>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</si>
  <si>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</si>
  <si>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</si>
  <si>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</si>
  <si>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</si>
  <si>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</si>
  <si>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</si>
  <si>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</si>
  <si>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</si>
  <si>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</si>
  <si>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</si>
  <si>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</si>
  <si>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</si>
  <si>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</si>
  <si>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</si>
  <si>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</si>
  <si>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</si>
  <si>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</si>
  <si>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</si>
  <si>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</si>
  <si>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</si>
  <si>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</si>
  <si>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</si>
  <si>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</si>
  <si>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</si>
  <si>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</si>
  <si>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</si>
  <si>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</si>
  <si>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</si>
  <si>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</si>
  <si>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</si>
  <si>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</si>
  <si>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</si>
  <si>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</si>
  <si>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</si>
  <si>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</si>
  <si>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</si>
  <si>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</si>
  <si>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</si>
  <si>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</si>
  <si>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</si>
  <si>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</si>
  <si>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</si>
  <si>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</si>
  <si>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</si>
  <si>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</si>
  <si>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</si>
  <si>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</si>
  <si>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</si>
  <si>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</si>
  <si>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</si>
  <si>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</si>
  <si>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</si>
  <si>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</si>
  <si>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</si>
  <si>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</si>
  <si>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</si>
  <si>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</si>
  <si>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</si>
  <si>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</si>
  <si>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</si>
  <si>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</si>
  <si>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</si>
  <si>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</si>
  <si>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</si>
  <si>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</si>
  <si>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</si>
  <si>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</si>
  <si>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</si>
  <si>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</si>
  <si>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</si>
  <si>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</si>
  <si>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</si>
  <si>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</si>
  <si>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</si>
  <si>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</si>
  <si>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</si>
  <si>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</si>
  <si>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</si>
  <si>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</si>
  <si>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</si>
  <si>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</si>
  <si>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</si>
  <si>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</si>
  <si>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</si>
  <si>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</si>
  <si>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</si>
  <si>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</si>
  <si>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</si>
  <si>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</si>
  <si>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</si>
  <si>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</si>
  <si>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</si>
  <si>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</si>
  <si>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</si>
  <si>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</si>
  <si>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</si>
  <si>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</si>
  <si>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</si>
  <si>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</si>
  <si>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</si>
  <si>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</si>
  <si>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</si>
  <si>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</si>
  <si>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</si>
  <si>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</si>
  <si>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</si>
  <si>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</si>
  <si>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</si>
  <si>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</si>
  <si>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</si>
  <si>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</si>
  <si>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</si>
  <si>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</si>
  <si>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</si>
  <si>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</si>
  <si>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</si>
  <si>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</si>
  <si>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</si>
  <si>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</si>
  <si>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</si>
  <si>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</si>
  <si>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</si>
  <si>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</si>
  <si>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</si>
  <si>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</si>
  <si>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</si>
  <si>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</si>
  <si>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</si>
  <si>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</si>
  <si>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</si>
  <si>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</si>
  <si>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</si>
  <si>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</si>
  <si>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</si>
  <si>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</si>
  <si>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</si>
  <si>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</si>
  <si>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</si>
  <si>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</si>
  <si>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</si>
  <si>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</si>
  <si>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</si>
  <si>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</si>
  <si>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</si>
  <si>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</si>
  <si>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</si>
  <si>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</si>
  <si>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</si>
  <si>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</si>
  <si>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</si>
  <si>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</si>
  <si>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</si>
  <si>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</si>
  <si>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</si>
  <si>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</si>
  <si>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</si>
  <si>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</si>
  <si>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</si>
  <si>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</si>
  <si>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</si>
  <si>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</si>
  <si>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</si>
  <si>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</si>
  <si>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</si>
  <si>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</si>
  <si>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</si>
  <si>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</si>
  <si>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</si>
  <si>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</si>
  <si>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</si>
  <si>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</si>
  <si>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</si>
  <si>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</si>
  <si>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</si>
  <si>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</si>
  <si>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</si>
  <si>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</si>
  <si>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</si>
  <si>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</si>
  <si>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</si>
  <si>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</si>
  <si>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</si>
  <si>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</si>
  <si>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</si>
  <si>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</si>
  <si>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</si>
  <si>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</si>
  <si>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</si>
  <si>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</si>
  <si>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</si>
  <si>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</si>
  <si>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</si>
  <si>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</si>
  <si>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</si>
  <si>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</si>
  <si>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</si>
  <si>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</si>
  <si>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</si>
  <si>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</si>
  <si>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</si>
  <si>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</si>
  <si>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</si>
  <si>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</si>
  <si>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</si>
  <si>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</si>
  <si>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</si>
  <si>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</si>
  <si>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</si>
  <si>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</si>
  <si>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</si>
  <si>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</si>
  <si>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</si>
  <si>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</si>
  <si>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</si>
  <si>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</si>
  <si>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</si>
  <si>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</si>
  <si>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</si>
  <si>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</si>
  <si>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</si>
  <si>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</si>
  <si>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</si>
  <si>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</si>
  <si>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</si>
  <si>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</si>
  <si>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</si>
  <si>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</si>
  <si>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</si>
  <si>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</si>
  <si>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</si>
  <si>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</si>
  <si>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</si>
  <si>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</si>
  <si>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</si>
  <si>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</si>
  <si>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</si>
  <si>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</si>
  <si>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</si>
  <si>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</si>
  <si>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</si>
  <si>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</si>
  <si>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</si>
  <si>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</si>
  <si>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</si>
  <si>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</si>
  <si>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</si>
  <si>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</si>
  <si>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</si>
  <si>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</si>
  <si>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</si>
  <si>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</si>
  <si>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</si>
  <si>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</si>
  <si>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</si>
  <si>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</si>
  <si>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</si>
  <si>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</si>
  <si>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</si>
  <si>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</si>
  <si>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</si>
  <si>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</si>
  <si>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</si>
  <si>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</si>
  <si>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</si>
  <si>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</si>
  <si>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</si>
  <si>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</si>
  <si>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</si>
  <si>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</si>
  <si>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</si>
  <si>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</si>
  <si>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</si>
  <si>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</si>
  <si>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</si>
  <si>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</si>
  <si>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</si>
  <si>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</si>
  <si>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</si>
  <si>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</si>
  <si>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</si>
  <si>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</si>
  <si>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</si>
  <si>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</si>
  <si>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</si>
  <si>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</si>
  <si>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</si>
  <si>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</si>
  <si>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</si>
  <si>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</si>
  <si>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</si>
  <si>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</si>
  <si>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</si>
  <si>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</si>
  <si>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</si>
  <si>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</si>
  <si>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</si>
  <si>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</si>
  <si>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</si>
  <si>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</si>
  <si>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</si>
  <si>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</si>
  <si>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</si>
  <si>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</si>
  <si>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</si>
  <si>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</si>
  <si>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</si>
  <si>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</si>
  <si>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</si>
  <si>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</si>
  <si>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</si>
  <si>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</si>
  <si>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</si>
  <si>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</si>
  <si>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</si>
  <si>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</si>
  <si>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</si>
  <si>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</si>
  <si>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</si>
  <si>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</si>
  <si>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</si>
  <si>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</si>
  <si>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</si>
  <si>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</si>
  <si>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</si>
  <si>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</si>
  <si>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</si>
  <si>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</si>
  <si>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</si>
  <si>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</si>
  <si>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</si>
  <si>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</si>
  <si>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</si>
  <si>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</si>
  <si>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</si>
  <si>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</si>
  <si>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</si>
  <si>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</si>
  <si>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</si>
  <si>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</si>
  <si>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</si>
  <si>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</si>
  <si>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</si>
  <si>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</si>
  <si>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</si>
  <si>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</si>
  <si>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</si>
  <si>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</si>
  <si>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</si>
  <si>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</si>
  <si>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</si>
  <si>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</si>
  <si>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</si>
  <si>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</si>
  <si>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</si>
  <si>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</si>
  <si>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</si>
  <si>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</si>
  <si>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</si>
  <si>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</si>
  <si>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</si>
  <si>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</si>
  <si>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</si>
  <si>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</si>
  <si>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</si>
  <si>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</si>
  <si>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</si>
  <si>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</si>
  <si>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</si>
  <si>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</si>
  <si>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</si>
  <si>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</si>
  <si>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</si>
  <si>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</si>
  <si>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</si>
  <si>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</si>
  <si>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</si>
  <si>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</si>
  <si>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</si>
  <si>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</si>
  <si>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</si>
  <si>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</si>
  <si>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</si>
  <si>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</si>
  <si>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</si>
  <si>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</si>
  <si>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</si>
  <si>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</si>
  <si>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</si>
  <si>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</si>
  <si>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</si>
  <si>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</si>
  <si>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</si>
  <si>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</si>
  <si>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</si>
  <si>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</si>
  <si>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</si>
  <si>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</si>
  <si>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</si>
  <si>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</si>
  <si>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</si>
  <si>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</si>
  <si>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</si>
  <si>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</si>
  <si>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</si>
  <si>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</si>
  <si>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</si>
  <si>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</si>
  <si>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</si>
  <si>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</si>
  <si>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</si>
  <si>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</si>
  <si>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</si>
  <si>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</si>
  <si>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</si>
  <si>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</si>
  <si>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</si>
  <si>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</si>
  <si>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</si>
  <si>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</si>
  <si>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</si>
  <si>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</si>
  <si>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</si>
  <si>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</si>
  <si>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</si>
  <si>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</si>
  <si>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</si>
  <si>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</si>
  <si>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</si>
  <si>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</si>
  <si>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</si>
  <si>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</si>
  <si>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</si>
  <si>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</si>
  <si>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</si>
  <si>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</si>
  <si>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</si>
  <si>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</si>
  <si>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</si>
  <si>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</si>
  <si>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</si>
  <si>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</si>
  <si>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</si>
  <si>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</si>
  <si>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</si>
  <si>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</si>
  <si>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</si>
  <si>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</si>
  <si>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</si>
  <si>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</si>
  <si>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</si>
  <si>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</si>
  <si>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</si>
  <si>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</si>
  <si>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</si>
  <si>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</si>
  <si>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</si>
  <si>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</si>
  <si>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</si>
  <si>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</si>
  <si>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</si>
  <si>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</si>
  <si>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</si>
  <si>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</si>
  <si>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</si>
  <si>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</si>
  <si>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</si>
  <si>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</si>
  <si>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</si>
  <si>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</si>
  <si>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</si>
  <si>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</si>
  <si>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</si>
  <si>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</si>
  <si>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</si>
  <si>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</si>
  <si>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</si>
  <si>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</si>
  <si>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</si>
  <si>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</si>
  <si>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</si>
  <si>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</si>
  <si>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</si>
  <si>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</si>
  <si>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</si>
  <si>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</si>
  <si>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</si>
  <si>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</si>
  <si>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</si>
  <si>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</si>
  <si>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</si>
  <si>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</si>
  <si>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</si>
  <si>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</si>
  <si>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</si>
  <si>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</si>
  <si>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</si>
  <si>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</si>
  <si>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</si>
  <si>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</si>
  <si>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</si>
  <si>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</si>
  <si>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</si>
  <si>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</si>
  <si>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</si>
  <si>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</si>
  <si>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</si>
  <si>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</si>
  <si>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</si>
  <si>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</si>
  <si>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</si>
  <si>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</si>
  <si>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</si>
  <si>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</si>
  <si>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</si>
  <si>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</si>
  <si>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</si>
  <si>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</si>
  <si>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</si>
  <si>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</si>
  <si>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</si>
  <si>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</si>
  <si>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</si>
  <si>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</si>
  <si>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</si>
  <si>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</si>
  <si>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</si>
  <si>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</si>
  <si>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</si>
  <si>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</si>
  <si>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</si>
  <si>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</si>
  <si>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</si>
  <si>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</si>
  <si>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</si>
  <si>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</si>
  <si>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</si>
  <si>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</si>
  <si>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</si>
  <si>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</si>
  <si>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</si>
  <si>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</si>
  <si>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</si>
  <si>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</si>
  <si>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</si>
  <si>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</si>
  <si>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</si>
  <si>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</si>
  <si>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</si>
  <si>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</si>
  <si>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</si>
  <si>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</si>
  <si>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</si>
  <si>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</si>
  <si>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</si>
  <si>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</si>
  <si>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</si>
  <si>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</si>
  <si>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</si>
  <si>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</si>
  <si>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</si>
  <si>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</si>
  <si>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</si>
  <si>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</si>
  <si>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</si>
  <si>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</si>
  <si>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</si>
  <si>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</si>
  <si>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</si>
  <si>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</si>
  <si>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</si>
  <si>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</si>
  <si>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</si>
  <si>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</si>
  <si>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</si>
  <si>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</si>
  <si>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</si>
  <si>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</si>
  <si>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</si>
  <si>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</si>
  <si>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</si>
  <si>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</si>
  <si>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</si>
  <si>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</si>
  <si>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</si>
  <si>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</si>
  <si>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</si>
  <si>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</si>
  <si>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</si>
  <si>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</si>
  <si>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</si>
  <si>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</si>
  <si>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</si>
  <si>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</si>
  <si>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</si>
  <si>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</si>
  <si>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</si>
  <si>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</si>
  <si>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</si>
  <si>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</si>
  <si>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</si>
  <si>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</si>
  <si>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</si>
  <si>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</si>
  <si>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</si>
  <si>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</si>
  <si>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</si>
  <si>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</si>
  <si>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</si>
  <si>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</si>
  <si>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</si>
  <si>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</si>
  <si>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</si>
  <si>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</si>
  <si>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</si>
  <si>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</si>
  <si>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</si>
  <si>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</si>
  <si>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</si>
  <si>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</si>
  <si>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</si>
  <si>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</si>
  <si>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</si>
  <si>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</si>
  <si>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</si>
  <si>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</si>
  <si>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</si>
  <si>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</si>
  <si>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</si>
  <si>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</si>
  <si>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</si>
  <si>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</si>
  <si>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</si>
  <si>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</si>
  <si>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</si>
  <si>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</si>
  <si>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</si>
  <si>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</si>
  <si>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</si>
  <si>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</si>
  <si>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</si>
  <si>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</si>
  <si>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</si>
  <si>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</si>
  <si>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</si>
  <si>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</si>
  <si>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</si>
  <si>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</si>
  <si>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</si>
  <si>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</si>
  <si>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</si>
  <si>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</si>
  <si>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</si>
  <si>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</si>
  <si>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</si>
  <si>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</si>
  <si>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</si>
  <si>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</si>
  <si>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</si>
  <si>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</si>
  <si>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</si>
  <si>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</si>
  <si>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</si>
  <si>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</si>
  <si>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</si>
  <si>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</si>
  <si>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</si>
  <si>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</si>
  <si>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</si>
  <si>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</si>
  <si>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</si>
  <si>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</si>
  <si>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</si>
  <si>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</si>
  <si>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</si>
  <si>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</si>
  <si>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</si>
  <si>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</si>
  <si>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</si>
  <si>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</si>
  <si>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</si>
  <si>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</si>
  <si>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</si>
  <si>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</si>
  <si>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</si>
  <si>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</si>
  <si>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</si>
  <si>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</si>
  <si>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</si>
  <si>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</si>
  <si>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</si>
  <si>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</si>
  <si>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</si>
  <si>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</si>
  <si>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</si>
  <si>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</si>
  <si>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</si>
  <si>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</si>
  <si>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</si>
  <si>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</si>
  <si>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</si>
  <si>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</si>
  <si>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</si>
  <si>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</si>
  <si>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</si>
  <si>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</si>
  <si>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</si>
  <si>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</si>
  <si>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</si>
  <si>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</si>
  <si>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</si>
  <si>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</si>
  <si>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</si>
  <si>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</si>
  <si>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</si>
  <si>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</si>
  <si>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</si>
  <si>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</si>
  <si>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</si>
  <si>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</si>
  <si>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</si>
  <si>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</si>
  <si>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</si>
  <si>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</si>
  <si>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</si>
  <si>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</si>
  <si>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</si>
  <si>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</si>
  <si>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</si>
  <si>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</si>
  <si>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</si>
  <si>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</si>
  <si>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</si>
  <si>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</si>
  <si>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</si>
  <si>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</si>
  <si>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</si>
  <si>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</si>
  <si>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</si>
  <si>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</si>
  <si>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</si>
  <si>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</si>
  <si>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</si>
  <si>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</si>
  <si>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</si>
  <si>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</si>
  <si>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</si>
  <si>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</si>
  <si>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</si>
  <si>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</si>
  <si>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</si>
  <si>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</si>
  <si>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</si>
  <si>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</si>
  <si>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</si>
  <si>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</si>
  <si>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</si>
  <si>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</si>
  <si>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</si>
  <si>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</si>
  <si>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</si>
  <si>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</si>
  <si>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</si>
  <si>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</si>
  <si>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</si>
  <si>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</si>
  <si>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</si>
  <si>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</si>
  <si>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</si>
  <si>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</si>
  <si>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</si>
  <si>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</si>
  <si>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</si>
  <si>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</si>
  <si>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</si>
  <si>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</si>
  <si>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</si>
  <si>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</si>
  <si>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</si>
  <si>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</si>
  <si>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</si>
  <si>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</si>
  <si>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</si>
  <si>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</si>
  <si>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</si>
  <si>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</si>
  <si>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</si>
  <si>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</si>
  <si>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</si>
  <si>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</si>
  <si>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</si>
  <si>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</si>
  <si>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</si>
  <si>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</si>
  <si>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</si>
  <si>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</si>
  <si>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</si>
  <si>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</si>
  <si>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</si>
  <si>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</si>
  <si>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</si>
  <si>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</si>
  <si>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</si>
  <si>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</si>
  <si>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</si>
  <si>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</si>
  <si>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</si>
  <si>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</si>
  <si>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</si>
  <si>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</si>
  <si>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</si>
  <si>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</si>
  <si>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</si>
  <si>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</si>
  <si>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</si>
  <si>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</si>
  <si>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</si>
  <si>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</si>
  <si>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</si>
  <si>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</si>
  <si>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</si>
  <si>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</si>
  <si>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</si>
  <si>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</si>
  <si>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</si>
  <si>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</si>
  <si>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</si>
  <si>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</si>
  <si>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</si>
  <si>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</si>
  <si>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</si>
  <si>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</si>
  <si>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</si>
  <si>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</si>
  <si>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</si>
  <si>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</si>
  <si>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</si>
  <si>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</si>
  <si>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</si>
  <si>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</si>
  <si>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</si>
  <si>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</si>
  <si>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</si>
  <si>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</si>
  <si>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</si>
  <si>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</si>
  <si>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</si>
  <si>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</si>
  <si>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</si>
  <si>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</si>
  <si>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</si>
  <si>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</si>
  <si>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</si>
  <si>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</si>
  <si>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</si>
  <si>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</si>
  <si>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</si>
  <si>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</si>
  <si>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</si>
  <si>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</si>
  <si>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</si>
  <si>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</si>
  <si>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</si>
  <si>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</si>
  <si>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</si>
  <si>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</si>
  <si>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</si>
  <si>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</si>
  <si>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</si>
  <si>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</si>
  <si>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</si>
  <si>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</si>
  <si>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</si>
  <si>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</si>
  <si>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</si>
  <si>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</si>
  <si>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</si>
  <si>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</si>
  <si>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</si>
  <si>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</si>
  <si>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</si>
  <si>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</si>
  <si>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</si>
  <si>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</si>
  <si>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</si>
  <si>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</si>
  <si>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</si>
  <si>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</si>
  <si>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</si>
  <si>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</si>
  <si>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</si>
  <si>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</si>
  <si>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</si>
  <si>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</si>
  <si>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</si>
  <si>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</si>
  <si>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</si>
  <si>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</si>
  <si>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</si>
  <si>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</si>
  <si>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</si>
  <si>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</si>
  <si>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</si>
  <si>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</si>
  <si>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</si>
  <si>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</si>
  <si>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</si>
  <si>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</si>
  <si>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</si>
  <si>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</si>
  <si>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</si>
  <si>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</si>
  <si>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</si>
  <si>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</si>
  <si>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</si>
  <si>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</si>
  <si>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</si>
  <si>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</si>
  <si>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</si>
  <si>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</si>
  <si>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</si>
  <si>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</si>
  <si>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</si>
  <si>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</si>
  <si>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</si>
  <si>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</si>
  <si>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</si>
  <si>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</si>
  <si>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</si>
  <si>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</si>
  <si>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</si>
  <si>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</si>
  <si>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</si>
  <si>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</si>
  <si>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</si>
  <si>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</si>
  <si>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</si>
  <si>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</si>
  <si>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</si>
  <si>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</si>
  <si>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</si>
  <si>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</si>
  <si>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</si>
  <si>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</si>
  <si>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</si>
  <si>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</si>
  <si>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</si>
  <si>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</si>
  <si>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</si>
  <si>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</si>
  <si>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</si>
  <si>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</si>
  <si>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</si>
  <si>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</si>
  <si>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</si>
  <si>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</si>
  <si>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</si>
  <si>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</si>
  <si>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</si>
  <si>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</si>
  <si>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</si>
  <si>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</si>
  <si>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</si>
  <si>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</si>
  <si>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</si>
  <si>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</si>
  <si>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</si>
  <si>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</si>
  <si>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</si>
  <si>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</si>
  <si>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</si>
  <si>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</si>
  <si>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</si>
  <si>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</si>
  <si>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</si>
  <si>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</si>
  <si>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</si>
  <si>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</si>
  <si>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</si>
  <si>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</si>
  <si>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</si>
  <si>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</si>
  <si>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</si>
  <si>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</si>
  <si>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</si>
  <si>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</si>
  <si>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</si>
  <si>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</si>
  <si>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</si>
  <si>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</si>
  <si>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</si>
  <si>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</si>
  <si>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</si>
  <si>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</si>
  <si>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</si>
  <si>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</si>
  <si>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</si>
  <si>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</si>
  <si>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</si>
  <si>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</si>
  <si>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</si>
  <si>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</si>
  <si>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</si>
  <si>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</si>
  <si>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</si>
  <si>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</si>
  <si>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</si>
  <si>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</si>
  <si>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</si>
  <si>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</si>
  <si>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</si>
  <si>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</si>
  <si>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</si>
  <si>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</si>
  <si>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</si>
  <si>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</si>
  <si>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</si>
  <si>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</si>
  <si>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</si>
  <si>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</si>
  <si>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</si>
  <si>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</si>
  <si>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</si>
  <si>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</si>
  <si>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</si>
  <si>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</si>
  <si>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</si>
  <si>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</si>
  <si>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</si>
  <si>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</si>
  <si>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</si>
  <si>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</si>
  <si>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</si>
  <si>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</si>
  <si>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</si>
  <si>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</si>
  <si>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</si>
  <si>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</si>
  <si>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</si>
  <si>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</si>
  <si>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</si>
  <si>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</si>
  <si>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</si>
  <si>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</si>
  <si>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</si>
  <si>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</si>
  <si>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</si>
  <si>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</si>
  <si>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</si>
  <si>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</si>
  <si>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</si>
  <si>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</si>
  <si>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</si>
  <si>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</si>
  <si>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</si>
  <si>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</si>
  <si>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</si>
  <si>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</si>
  <si>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</si>
  <si>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</si>
  <si>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</si>
  <si>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</si>
  <si>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</si>
  <si>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</si>
  <si>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</si>
  <si>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</si>
  <si>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</si>
  <si>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</si>
  <si>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</si>
  <si>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</si>
  <si>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</si>
  <si>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</si>
  <si>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</si>
  <si>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</si>
  <si>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</si>
  <si>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</si>
  <si>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</si>
  <si>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</si>
  <si>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</si>
  <si>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</si>
  <si>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</si>
  <si>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</si>
  <si>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</si>
  <si>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</si>
  <si>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</si>
  <si>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</si>
  <si>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</si>
  <si>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</si>
  <si>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</si>
  <si>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</si>
  <si>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</si>
  <si>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</si>
  <si>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</si>
  <si>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</si>
  <si>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</si>
  <si>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</si>
  <si>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</si>
  <si>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</si>
  <si>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</si>
  <si>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</si>
  <si>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</si>
  <si>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</si>
  <si>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</si>
  <si>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</si>
  <si>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</si>
  <si>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</si>
  <si>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</si>
  <si>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</si>
  <si>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</si>
  <si>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</si>
  <si>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</si>
  <si>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</si>
  <si>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</si>
  <si>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</si>
  <si>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</si>
  <si>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</si>
  <si>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</si>
  <si>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</si>
  <si>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</si>
  <si>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</si>
  <si>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</si>
  <si>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</si>
  <si>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</si>
  <si>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</si>
  <si>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</si>
  <si>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</si>
  <si>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</si>
  <si>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</si>
  <si>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</si>
  <si>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</si>
  <si>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</si>
  <si>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</si>
  <si>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</si>
  <si>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</si>
  <si>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</si>
  <si>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</si>
  <si>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</si>
  <si>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</si>
  <si>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</si>
  <si>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</si>
  <si>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</si>
  <si>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</si>
  <si>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</si>
  <si>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</si>
  <si>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</si>
  <si>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</si>
  <si>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</si>
  <si>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</si>
  <si>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</si>
  <si>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</si>
  <si>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</si>
  <si>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</si>
  <si>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</si>
  <si>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</si>
  <si>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</si>
  <si>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</si>
  <si>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</si>
  <si>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</si>
  <si>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</si>
  <si>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</si>
  <si>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</si>
  <si>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</si>
  <si>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</si>
  <si>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</si>
  <si>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</si>
  <si>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</si>
  <si>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</si>
  <si>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</si>
  <si>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</si>
  <si>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</si>
  <si>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</si>
  <si>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</si>
  <si>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</si>
  <si>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</si>
  <si>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</si>
  <si>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</si>
  <si>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</si>
  <si>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</si>
  <si>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</si>
  <si>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</si>
  <si>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</si>
  <si>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</si>
  <si>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</si>
  <si>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</si>
  <si>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</si>
  <si>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</si>
  <si>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</si>
  <si>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</si>
  <si>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</si>
  <si>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</si>
  <si>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</si>
  <si>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</si>
  <si>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</si>
  <si>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</si>
  <si>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</si>
  <si>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</si>
  <si>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</si>
  <si>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</si>
  <si>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</si>
  <si>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</si>
  <si>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</si>
  <si>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</si>
  <si>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</si>
  <si>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</si>
  <si>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</si>
  <si>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</si>
  <si>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</si>
  <si>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</si>
  <si>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</si>
  <si>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</si>
  <si>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</si>
  <si>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</si>
  <si>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</si>
  <si>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</si>
  <si>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</si>
  <si>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</si>
  <si>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</si>
  <si>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</si>
  <si>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</si>
  <si>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</si>
  <si>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</si>
  <si>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</si>
  <si>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</si>
  <si>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</si>
  <si>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</si>
  <si>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</si>
  <si>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</si>
  <si>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</si>
  <si>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</si>
  <si>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</si>
  <si>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</si>
  <si>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</si>
  <si>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</si>
  <si>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</si>
  <si>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</si>
  <si>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</si>
  <si>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</si>
  <si>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</si>
  <si>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</si>
  <si>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</si>
  <si>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</si>
  <si>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</si>
  <si>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</si>
  <si>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</si>
  <si>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</si>
  <si>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</si>
  <si>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</si>
  <si>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</si>
  <si>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</si>
  <si>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</si>
  <si>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</si>
  <si>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</si>
  <si>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</si>
  <si>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</si>
  <si>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</si>
  <si>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</si>
  <si>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</si>
  <si>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</si>
  <si>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</si>
  <si>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</si>
  <si>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</si>
  <si>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</si>
  <si>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</si>
  <si>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</si>
  <si>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</si>
  <si>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</si>
  <si>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</si>
  <si>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</si>
  <si>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</si>
  <si>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</si>
  <si>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</si>
  <si>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</si>
  <si>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</si>
  <si>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</si>
  <si>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</si>
  <si>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</si>
  <si>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</si>
  <si>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</si>
  <si>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</si>
  <si>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</si>
  <si>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</si>
  <si>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</si>
  <si>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</si>
  <si>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</si>
  <si>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</si>
  <si>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</si>
  <si>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</si>
  <si>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</si>
  <si>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</si>
  <si>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</si>
  <si>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</si>
  <si>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</si>
  <si>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</si>
  <si>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</si>
  <si>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</si>
  <si>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</si>
  <si>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</si>
  <si>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</si>
  <si>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</si>
  <si>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</si>
  <si>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</si>
  <si>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</si>
  <si>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</si>
  <si>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</si>
  <si>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</si>
  <si>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</si>
  <si>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</si>
  <si>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</si>
  <si>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</si>
  <si>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</si>
  <si>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</si>
  <si>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</si>
  <si>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</si>
  <si>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</si>
  <si>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</si>
  <si>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</si>
  <si>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</si>
  <si>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</si>
  <si>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</si>
  <si>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</si>
  <si>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</si>
  <si>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</si>
  <si>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</si>
  <si>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</si>
  <si>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</si>
  <si>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</si>
  <si>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</si>
  <si>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</si>
  <si>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</si>
  <si>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</si>
  <si>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</si>
  <si>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</si>
  <si>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</si>
  <si>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</si>
  <si>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</si>
  <si>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</si>
  <si>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</si>
  <si>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</si>
  <si>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</si>
  <si>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</si>
  <si>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</si>
  <si>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</si>
  <si>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</si>
  <si>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</si>
  <si>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</si>
  <si>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</si>
  <si>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</si>
  <si>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</si>
  <si>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</si>
  <si>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</si>
  <si>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</si>
  <si>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</si>
  <si>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</si>
  <si>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</si>
  <si>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</si>
  <si>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</si>
  <si>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</si>
  <si>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</si>
  <si>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</si>
  <si>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</si>
  <si>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</si>
  <si>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</si>
  <si>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</si>
  <si>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</si>
  <si>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</si>
  <si>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</si>
  <si>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</si>
  <si>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</si>
  <si>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</si>
  <si>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</si>
  <si>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</si>
  <si>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</si>
  <si>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</si>
  <si>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</si>
  <si>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</si>
  <si>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</si>
  <si>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</si>
  <si>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</si>
  <si>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</si>
  <si>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</si>
  <si>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</si>
  <si>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</si>
  <si>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</si>
  <si>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</si>
  <si>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</si>
  <si>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</si>
  <si>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</si>
  <si>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</si>
  <si>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</si>
  <si>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</si>
  <si>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</si>
  <si>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</si>
  <si>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</si>
  <si>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</si>
  <si>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</si>
  <si>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</si>
  <si>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</si>
  <si>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</si>
  <si>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</si>
  <si>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</si>
  <si>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</si>
  <si>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</si>
  <si>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</si>
  <si>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</si>
  <si>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</si>
  <si>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</si>
  <si>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</si>
  <si>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</si>
  <si>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</si>
  <si>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</si>
  <si>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</si>
  <si>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</si>
  <si>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</si>
  <si>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</si>
  <si>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</si>
  <si>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</si>
  <si>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</si>
  <si>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</si>
  <si>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</si>
  <si>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</si>
  <si>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</si>
  <si>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</si>
  <si>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</si>
  <si>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</si>
  <si>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</si>
  <si>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</si>
  <si>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</si>
  <si>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</si>
  <si>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</si>
  <si>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</si>
  <si>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</si>
  <si>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</si>
  <si>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</si>
  <si>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</si>
  <si>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</si>
  <si>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</si>
  <si>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</si>
  <si>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</si>
  <si>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</si>
  <si>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</si>
  <si>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</si>
  <si>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</si>
  <si>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</si>
  <si>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</si>
  <si>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</si>
  <si>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</si>
  <si>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</si>
  <si>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</si>
  <si>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</si>
  <si>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</si>
  <si>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</si>
  <si>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</si>
  <si>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</si>
  <si>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</si>
  <si>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</si>
  <si>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</si>
  <si>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</si>
  <si>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</si>
  <si>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</si>
  <si>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</si>
  <si>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</si>
  <si>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</si>
  <si>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</si>
  <si>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</si>
  <si>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</si>
  <si>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</si>
  <si>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</si>
  <si>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</si>
  <si>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</si>
  <si>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</si>
  <si>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</si>
  <si>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</si>
  <si>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</si>
  <si>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</si>
  <si>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</si>
  <si>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</si>
  <si>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</si>
  <si>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</si>
  <si>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</si>
  <si>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</si>
  <si>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</si>
  <si>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</si>
  <si>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</si>
  <si>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</si>
  <si>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</si>
  <si>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</si>
  <si>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</si>
  <si>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</si>
  <si>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</si>
  <si>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</si>
  <si>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</si>
  <si>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</si>
  <si>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</si>
  <si>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</si>
  <si>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</si>
  <si>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</si>
  <si>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</si>
  <si>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</si>
  <si>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</si>
  <si>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</si>
  <si>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</si>
  <si>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</si>
  <si>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</si>
  <si>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</si>
  <si>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</si>
  <si>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</si>
  <si>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</si>
  <si>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</si>
  <si>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</si>
  <si>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</si>
  <si>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</si>
  <si>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</si>
  <si>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</si>
  <si>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</si>
  <si>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</si>
  <si>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</si>
  <si>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</si>
  <si>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</si>
  <si>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</si>
  <si>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</si>
  <si>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</si>
  <si>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</si>
  <si>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</si>
  <si>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</si>
  <si>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</si>
  <si>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</si>
  <si>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</si>
  <si>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</si>
  <si>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</si>
  <si>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</si>
  <si>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</si>
  <si>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</si>
  <si>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</si>
  <si>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</si>
  <si>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</si>
  <si>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</si>
  <si>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</si>
  <si>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</si>
  <si>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</si>
  <si>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</si>
  <si>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</si>
  <si>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</si>
  <si>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</si>
  <si>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</si>
  <si>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</si>
  <si>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</si>
  <si>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</si>
  <si>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</si>
  <si>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</si>
  <si>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</si>
  <si>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</si>
  <si>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</si>
  <si>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</si>
  <si>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</si>
  <si>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</si>
  <si>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</si>
  <si>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</si>
  <si>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</si>
  <si>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</si>
  <si>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</si>
  <si>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</si>
  <si>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</si>
  <si>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</si>
  <si>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</si>
  <si>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</si>
  <si>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</si>
  <si>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</si>
  <si>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</si>
  <si>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</si>
  <si>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</si>
  <si>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</si>
  <si>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</si>
  <si>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</si>
  <si>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</si>
  <si>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</si>
  <si>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</si>
  <si>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</si>
  <si>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</si>
  <si>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</si>
  <si>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</si>
  <si>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</si>
  <si>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</si>
  <si>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</si>
  <si>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</si>
  <si>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</si>
  <si>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</si>
  <si>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</si>
  <si>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</si>
  <si>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</si>
  <si>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</si>
  <si>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</si>
  <si>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</si>
  <si>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</si>
  <si>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</si>
  <si>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</si>
  <si>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</si>
  <si>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</si>
  <si>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</si>
  <si>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</si>
  <si>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</si>
  <si>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</si>
  <si>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</si>
  <si>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</si>
  <si>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</si>
  <si>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</si>
  <si>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</si>
  <si>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</si>
  <si>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</si>
  <si>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</si>
  <si>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</si>
  <si>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</si>
  <si>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</si>
  <si>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</si>
  <si>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</si>
  <si>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</si>
  <si>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</si>
  <si>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</si>
  <si>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</si>
  <si>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</si>
  <si>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</si>
  <si>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</si>
  <si>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</si>
  <si>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</si>
  <si>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</si>
  <si>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</si>
  <si>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</si>
  <si>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</si>
  <si>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</si>
  <si>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</si>
  <si>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</si>
  <si>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</si>
  <si>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</si>
  <si>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</si>
  <si>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</si>
  <si>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</si>
  <si>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</si>
  <si>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</si>
  <si>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</si>
  <si>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</si>
  <si>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</si>
  <si>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</si>
  <si>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</si>
  <si>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</si>
  <si>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</si>
  <si>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</si>
  <si>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</si>
  <si>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</si>
  <si>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</si>
  <si>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</si>
  <si>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</si>
  <si>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</si>
  <si>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</si>
  <si>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</si>
  <si>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</si>
  <si>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</si>
  <si>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</si>
  <si>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</si>
  <si>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</si>
  <si>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</si>
  <si>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</si>
  <si>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</si>
  <si>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</si>
  <si>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</si>
  <si>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</si>
  <si>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</si>
  <si>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</si>
  <si>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</si>
  <si>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</si>
  <si>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</si>
  <si>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</si>
  <si>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</si>
  <si>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</si>
  <si>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</si>
  <si>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</si>
  <si>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</si>
  <si>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</si>
  <si>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</si>
  <si>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</si>
  <si>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</si>
  <si>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</si>
  <si>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</si>
  <si>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</si>
  <si>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</si>
  <si>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</si>
  <si>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</si>
  <si>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</si>
  <si>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</si>
  <si>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</si>
  <si>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</si>
  <si>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</si>
  <si>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</si>
  <si>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</si>
  <si>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</si>
  <si>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</si>
  <si>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</si>
  <si>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</si>
  <si>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</si>
  <si>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</si>
  <si>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</si>
  <si>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</si>
  <si>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</si>
  <si>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</si>
  <si>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</si>
  <si>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</si>
  <si>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</si>
  <si>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</si>
  <si>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</si>
  <si>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</si>
  <si>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</si>
  <si>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</si>
  <si>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</si>
  <si>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</si>
  <si>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</si>
  <si>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</si>
  <si>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</si>
  <si>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</si>
  <si>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</si>
  <si>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</si>
  <si>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</si>
  <si>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</si>
  <si>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</si>
  <si>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</si>
  <si>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</si>
  <si>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</si>
  <si>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</si>
  <si>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</si>
  <si>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</si>
  <si>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</si>
  <si>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</si>
  <si>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</si>
  <si>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</si>
  <si>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</si>
  <si>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</si>
  <si>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</si>
  <si>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</si>
  <si>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</si>
  <si>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</si>
  <si>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</si>
  <si>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</si>
  <si>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</si>
  <si>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</si>
  <si>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</si>
  <si>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</si>
  <si>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</si>
  <si>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</si>
  <si>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</si>
  <si>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</si>
  <si>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</si>
  <si>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</si>
  <si>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</si>
  <si>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</si>
  <si>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</si>
  <si>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</si>
  <si>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</si>
  <si>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</si>
  <si>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</si>
  <si>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</si>
  <si>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</si>
  <si>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</si>
  <si>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</si>
  <si>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</si>
  <si>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</si>
  <si>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</si>
  <si>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</si>
  <si>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</si>
  <si>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</si>
  <si>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</si>
  <si>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</si>
  <si>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</si>
  <si>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</si>
  <si>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</si>
  <si>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</si>
  <si>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</si>
  <si>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</si>
  <si>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</si>
  <si>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</si>
  <si>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</si>
  <si>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</si>
  <si>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</si>
  <si>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</si>
  <si>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</si>
  <si>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</si>
  <si>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</si>
  <si>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</si>
  <si>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</si>
  <si>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</si>
  <si>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</si>
  <si>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</si>
  <si>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</si>
  <si>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</si>
  <si>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</si>
  <si>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</si>
  <si>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</si>
  <si>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</si>
  <si>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</si>
  <si>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</si>
  <si>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</si>
  <si>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</si>
  <si>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</si>
  <si>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</si>
  <si>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</si>
  <si>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</si>
  <si>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</si>
  <si>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</si>
  <si>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</si>
  <si>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</si>
  <si>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</si>
  <si>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</si>
  <si>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</si>
  <si>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</si>
  <si>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</si>
  <si>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</si>
  <si>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</si>
  <si>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</si>
  <si>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</si>
  <si>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</si>
  <si>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</si>
  <si>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</si>
  <si>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</si>
  <si>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</si>
  <si>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</si>
  <si>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</si>
  <si>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</si>
  <si>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</si>
  <si>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</si>
  <si>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</si>
  <si>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</si>
  <si>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</si>
  <si>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</si>
  <si>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</si>
  <si>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</si>
  <si>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</si>
  <si>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</si>
  <si>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</si>
  <si>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</si>
  <si>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</si>
  <si>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</si>
  <si>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</si>
  <si>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</si>
  <si>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</si>
  <si>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</si>
  <si>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</si>
  <si>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</si>
  <si>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</si>
  <si>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</si>
  <si>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</si>
  <si>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</si>
  <si>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</si>
  <si>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</si>
  <si>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</si>
  <si>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</si>
  <si>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</si>
  <si>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</si>
  <si>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</si>
  <si>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</si>
  <si>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</si>
  <si>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</si>
  <si>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</si>
  <si>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</si>
  <si>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</si>
  <si>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</si>
  <si>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</si>
  <si>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</si>
  <si>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</si>
  <si>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</si>
  <si>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</si>
  <si>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</si>
  <si>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</si>
  <si>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</si>
  <si>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</si>
  <si>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</si>
  <si>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</si>
  <si>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</si>
  <si>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</si>
  <si>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</si>
  <si>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</si>
  <si>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</si>
  <si>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</si>
  <si>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</si>
  <si>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</si>
  <si>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</si>
  <si>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</si>
  <si>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</si>
  <si>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</si>
  <si>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</si>
  <si>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</si>
  <si>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</si>
  <si>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</si>
  <si>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</si>
  <si>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</si>
  <si>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</si>
  <si>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</si>
  <si>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</si>
  <si>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</si>
  <si>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</si>
  <si>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</si>
  <si>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</si>
  <si>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</si>
  <si>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</si>
  <si>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</si>
  <si>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</si>
  <si>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</si>
  <si>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</si>
  <si>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</si>
  <si>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</si>
  <si>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</si>
  <si>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</si>
  <si>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</si>
  <si>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</si>
  <si>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</si>
  <si>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</si>
  <si>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</si>
  <si>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</si>
  <si>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</si>
  <si>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</si>
  <si>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</si>
  <si>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</si>
  <si>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</si>
  <si>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</si>
  <si>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</si>
  <si>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</si>
  <si>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</si>
  <si>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</si>
  <si>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</si>
  <si>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</si>
  <si>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</si>
  <si>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</si>
  <si>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</si>
  <si>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</si>
  <si>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</si>
  <si>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</si>
  <si>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</si>
  <si>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</si>
  <si>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</si>
  <si>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</si>
  <si>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</si>
  <si>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</si>
  <si>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</si>
  <si>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</si>
  <si>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</si>
  <si>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</si>
  <si>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</si>
  <si>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</si>
  <si>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</si>
  <si>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</si>
  <si>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</si>
  <si>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</si>
  <si>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</si>
  <si>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</si>
  <si>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</si>
  <si>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</si>
  <si>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</si>
  <si>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</si>
  <si>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</si>
  <si>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</si>
  <si>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</si>
  <si>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</si>
  <si>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</si>
  <si>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</si>
  <si>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</si>
  <si>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</si>
  <si>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</si>
  <si>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</si>
  <si>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</si>
  <si>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</si>
  <si>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</si>
  <si>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</si>
  <si>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</si>
  <si>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</si>
  <si>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</si>
  <si>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</si>
  <si>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</si>
  <si>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</si>
  <si>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</si>
  <si>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</si>
  <si>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</si>
  <si>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</si>
  <si>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</si>
  <si>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</si>
  <si>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</si>
  <si>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</si>
  <si>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</si>
  <si>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</si>
  <si>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</si>
  <si>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</si>
  <si>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</si>
  <si>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</si>
  <si>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</si>
  <si>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</si>
  <si>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</si>
  <si>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</si>
  <si>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</si>
  <si>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</si>
  <si>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</si>
  <si>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</si>
  <si>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</si>
  <si>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</si>
  <si>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</si>
  <si>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</si>
  <si>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</si>
  <si>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</si>
  <si>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</si>
  <si>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</si>
  <si>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</si>
  <si>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</si>
  <si>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</si>
  <si>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</si>
  <si>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</si>
  <si>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</si>
  <si>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</si>
  <si>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</si>
  <si>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</si>
  <si>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</si>
  <si>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</si>
  <si>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</si>
  <si>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</si>
  <si>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</si>
  <si>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</si>
  <si>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</si>
  <si>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</si>
  <si>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</si>
  <si>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</si>
  <si>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</si>
  <si>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</si>
  <si>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</si>
  <si>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</si>
  <si>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</si>
  <si>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</si>
  <si>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</si>
  <si>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</si>
  <si>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</si>
  <si>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</si>
  <si>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</si>
  <si>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</si>
  <si>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</si>
  <si>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</si>
  <si>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</si>
  <si>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</si>
  <si>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</si>
  <si>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</si>
  <si>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</si>
  <si>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</si>
  <si>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</si>
  <si>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</si>
  <si>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</si>
  <si>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</si>
  <si>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</si>
  <si>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</si>
  <si>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</si>
  <si>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</si>
  <si>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</si>
  <si>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</si>
  <si>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</si>
  <si>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</si>
  <si>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</si>
  <si>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</si>
  <si>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</si>
  <si>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</si>
  <si>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</si>
  <si>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</si>
  <si>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</si>
  <si>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</si>
  <si>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</si>
  <si>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</si>
  <si>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</si>
  <si>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</si>
  <si>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</si>
  <si>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</si>
  <si>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</si>
  <si>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</si>
  <si>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</si>
  <si>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</si>
  <si>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</si>
  <si>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</si>
  <si>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</si>
  <si>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</si>
  <si>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</si>
  <si>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</si>
  <si>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</si>
  <si>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</si>
  <si>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</si>
  <si>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</si>
  <si>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</si>
  <si>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</si>
  <si>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</si>
  <si>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</si>
  <si>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</si>
  <si>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</si>
  <si>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</si>
  <si>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</si>
  <si>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</si>
  <si>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</si>
  <si>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</si>
  <si>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</si>
  <si>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</si>
  <si>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</si>
  <si>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</si>
  <si>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</si>
  <si>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</si>
  <si>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</si>
  <si>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</si>
  <si>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</si>
  <si>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</si>
  <si>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</si>
  <si>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</si>
  <si>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</si>
  <si>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</si>
  <si>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</si>
  <si>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</si>
  <si>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</si>
  <si>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</si>
  <si>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</si>
  <si>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</si>
  <si>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</si>
  <si>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</si>
  <si>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</si>
  <si>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</si>
  <si>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</si>
  <si>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</si>
  <si>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</si>
  <si>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</si>
  <si>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</si>
  <si>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</si>
  <si>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</si>
  <si>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</si>
  <si>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</si>
  <si>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</si>
  <si>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</si>
  <si>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</si>
  <si>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</si>
  <si>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</si>
  <si>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</si>
  <si>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</si>
  <si>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</si>
  <si>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</si>
  <si>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</si>
  <si>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</si>
  <si>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</si>
  <si>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</si>
  <si>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</si>
  <si>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</si>
  <si>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</si>
  <si>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</si>
  <si>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</si>
  <si>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</si>
  <si>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</si>
  <si>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</si>
  <si>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</si>
  <si>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</si>
  <si>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</si>
  <si>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</si>
  <si>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</si>
  <si>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</si>
  <si>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</si>
  <si>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</si>
  <si>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</si>
  <si>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</si>
  <si>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</si>
  <si>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</si>
  <si>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</si>
  <si>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</si>
  <si>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</si>
  <si>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</si>
  <si>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</si>
  <si>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</si>
  <si>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</si>
  <si>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</si>
  <si>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</si>
  <si>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</si>
  <si>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</si>
  <si>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</si>
  <si>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</si>
  <si>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</si>
  <si>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</si>
  <si>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</si>
  <si>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</si>
  <si>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</si>
  <si>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</si>
  <si>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</si>
  <si>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</si>
  <si>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</si>
  <si>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</si>
  <si>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</si>
  <si>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</si>
  <si>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</si>
  <si>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</si>
  <si>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</si>
  <si>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</si>
  <si>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</si>
  <si>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</si>
  <si>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</si>
  <si>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</si>
  <si>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</si>
  <si>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</si>
  <si>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</si>
  <si>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</si>
  <si>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</si>
  <si>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</si>
  <si>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</si>
  <si>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</si>
  <si>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</si>
  <si>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</si>
  <si>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</si>
  <si>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</si>
  <si>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</si>
  <si>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</si>
  <si>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</si>
  <si>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</si>
  <si>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</si>
  <si>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</si>
  <si>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</si>
  <si>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</si>
  <si>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</si>
  <si>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</si>
  <si>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</si>
  <si>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</si>
  <si>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</si>
  <si>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</si>
  <si>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</si>
  <si>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</si>
  <si>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</si>
  <si>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</si>
  <si>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</si>
  <si>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</si>
  <si>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</si>
  <si>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</si>
  <si>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</si>
  <si>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</si>
  <si>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</si>
  <si>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</si>
  <si>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</si>
  <si>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</si>
  <si>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</si>
  <si>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</si>
  <si>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</si>
  <si>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</si>
  <si>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</si>
  <si>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</si>
  <si>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</si>
  <si>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</si>
  <si>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</si>
  <si>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</si>
  <si>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</si>
  <si>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</si>
  <si>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</si>
  <si>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</si>
  <si>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</si>
  <si>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</si>
  <si>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</si>
  <si>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</si>
  <si>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</si>
  <si>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</si>
  <si>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</si>
  <si>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</si>
  <si>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</si>
  <si>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</si>
  <si>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</si>
  <si>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</si>
  <si>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</si>
  <si>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</si>
  <si>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</si>
  <si>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</si>
  <si>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</si>
  <si>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</si>
  <si>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</si>
  <si>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</si>
  <si>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</si>
  <si>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</si>
  <si>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</si>
  <si>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</si>
  <si>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</si>
  <si>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</si>
  <si>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</si>
  <si>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</si>
  <si>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</si>
  <si>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</si>
  <si>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</si>
  <si>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</si>
  <si>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</si>
  <si>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</si>
  <si>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</si>
  <si>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</si>
  <si>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</si>
  <si>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</si>
  <si>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</si>
  <si>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</si>
  <si>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</si>
  <si>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</si>
  <si>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</si>
  <si>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</si>
  <si>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</si>
  <si>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</si>
  <si>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</si>
  <si>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</si>
  <si>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</si>
  <si>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</si>
  <si>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</si>
  <si>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</si>
  <si>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</si>
  <si>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</si>
  <si>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</si>
  <si>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</si>
  <si>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</si>
  <si>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</si>
  <si>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</si>
  <si>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</si>
  <si>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</si>
  <si>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</si>
  <si>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</si>
  <si>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</si>
  <si>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</si>
  <si>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</si>
  <si>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</si>
  <si>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</si>
  <si>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</si>
  <si>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</si>
  <si>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</si>
  <si>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</si>
  <si>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</si>
  <si>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</si>
  <si>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</si>
  <si>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</si>
  <si>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</si>
  <si>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</si>
  <si>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</si>
  <si>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</si>
  <si>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</si>
  <si>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</si>
  <si>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</si>
  <si>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</si>
  <si>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</si>
  <si>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</si>
  <si>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</si>
  <si>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</si>
  <si>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</si>
  <si>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</si>
  <si>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</si>
  <si>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</si>
  <si>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</si>
  <si>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</si>
  <si>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</si>
  <si>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</si>
  <si>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</si>
  <si>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</si>
  <si>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</si>
  <si>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</si>
  <si>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</si>
  <si>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</si>
  <si>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</si>
  <si>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</si>
  <si>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</si>
  <si>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</si>
  <si>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</si>
  <si>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</si>
  <si>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</si>
  <si>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</si>
  <si>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</si>
  <si>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</si>
  <si>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</si>
  <si>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</si>
  <si>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</si>
  <si>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</si>
  <si>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</si>
  <si>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</si>
  <si>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</si>
  <si>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</si>
  <si>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</si>
  <si>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</si>
  <si>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</si>
  <si>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</si>
  <si>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</si>
  <si>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</si>
  <si>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</si>
  <si>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</si>
  <si>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</si>
  <si>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</si>
  <si>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</si>
  <si>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</si>
  <si>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</si>
  <si>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</si>
  <si>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</si>
  <si>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</si>
  <si>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</si>
  <si>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</si>
  <si>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</si>
  <si>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</si>
  <si>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</si>
  <si>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</si>
  <si>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</si>
  <si>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</si>
  <si>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</si>
  <si>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</si>
  <si>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</si>
  <si>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</si>
  <si>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</si>
  <si>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</si>
  <si>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</si>
  <si>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</si>
  <si>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</si>
  <si>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</si>
  <si>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</si>
  <si>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</si>
  <si>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</si>
  <si>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</si>
  <si>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</si>
  <si>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</si>
  <si>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</si>
  <si>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</si>
  <si>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</si>
  <si>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</si>
  <si>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</si>
  <si>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</si>
  <si>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</si>
  <si>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</si>
  <si>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</si>
  <si>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</si>
  <si>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</si>
  <si>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</si>
  <si>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</si>
  <si>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</si>
  <si>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</si>
  <si>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</si>
  <si>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</si>
  <si>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</si>
  <si>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</si>
  <si>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</si>
  <si>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</si>
  <si>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</si>
  <si>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</si>
  <si>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</si>
  <si>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</si>
  <si>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</si>
  <si>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</si>
  <si>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</si>
  <si>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</si>
  <si>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</si>
  <si>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</si>
  <si>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</si>
  <si>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</si>
  <si>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</si>
  <si>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</si>
  <si>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</si>
  <si>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</si>
  <si>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</si>
  <si>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</si>
  <si>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</si>
  <si>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</si>
  <si>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</si>
  <si>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</si>
  <si>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</si>
  <si>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</si>
  <si>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</si>
  <si>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</si>
  <si>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</si>
  <si>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</si>
  <si>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</si>
  <si>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</si>
  <si>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</si>
  <si>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</si>
  <si>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</si>
  <si>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</si>
  <si>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</si>
  <si>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</si>
  <si>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</si>
  <si>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</si>
  <si>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</si>
  <si>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</si>
  <si>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</si>
  <si>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</si>
  <si>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</si>
  <si>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</si>
  <si>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</si>
  <si>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</si>
  <si>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</si>
  <si>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</si>
  <si>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</si>
  <si>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</si>
  <si>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</si>
  <si>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</si>
  <si>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</si>
  <si>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</si>
  <si>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</si>
  <si>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</si>
  <si>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</si>
  <si>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</si>
  <si>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</si>
  <si>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</si>
  <si>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</si>
  <si>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</si>
  <si>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</si>
  <si>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</si>
  <si>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</si>
  <si>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</si>
  <si>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</si>
  <si>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</si>
  <si>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</si>
  <si>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</si>
  <si>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</si>
  <si>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</si>
  <si>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</si>
  <si>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</si>
  <si>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</si>
  <si>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</si>
  <si>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</si>
  <si>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</si>
  <si>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</si>
  <si>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</si>
  <si>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</si>
  <si>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</si>
  <si>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</si>
  <si>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</si>
  <si>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</si>
  <si>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</si>
  <si>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</si>
  <si>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</si>
  <si>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</si>
  <si>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</si>
  <si>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</si>
  <si>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</si>
  <si>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</si>
  <si>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</si>
  <si>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</si>
  <si>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</si>
  <si>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</si>
  <si>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</si>
  <si>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</si>
  <si>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</si>
  <si>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</si>
  <si>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</si>
  <si>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</si>
  <si>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</si>
  <si>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</si>
  <si>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</si>
  <si>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</si>
  <si>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</si>
  <si>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</si>
  <si>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</si>
  <si>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</si>
  <si>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</si>
  <si>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</si>
  <si>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</si>
  <si>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</si>
  <si>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</si>
  <si>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</si>
  <si>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</si>
  <si>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</si>
  <si>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</si>
  <si>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</si>
  <si>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</si>
  <si>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</si>
  <si>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</si>
  <si>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</si>
  <si>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</si>
  <si>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</si>
  <si>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</si>
  <si>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</si>
  <si>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</si>
  <si>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</si>
  <si>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</si>
  <si>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</si>
  <si>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</si>
  <si>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</si>
  <si>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</si>
  <si>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</si>
  <si>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</si>
  <si>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</si>
  <si>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</si>
  <si>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</si>
  <si>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</si>
  <si>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</si>
  <si>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</si>
  <si>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</si>
  <si>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</si>
  <si>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</si>
  <si>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</si>
  <si>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</si>
  <si>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</si>
  <si>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</si>
  <si>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</si>
  <si>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</si>
  <si>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</si>
  <si>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</si>
  <si>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</si>
  <si>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</si>
  <si>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</si>
  <si>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</si>
  <si>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</si>
  <si>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</si>
  <si>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</si>
  <si>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</si>
  <si>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</si>
  <si>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</si>
  <si>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</si>
  <si>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</si>
  <si>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</si>
  <si>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</si>
  <si>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</si>
  <si>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</si>
  <si>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</si>
  <si>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</si>
  <si>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</si>
  <si>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</si>
  <si>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</si>
  <si>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</si>
  <si>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</si>
  <si>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</si>
  <si>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</si>
  <si>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</si>
  <si>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</si>
  <si>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</si>
  <si>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</si>
  <si>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</si>
  <si>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</si>
  <si>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</si>
  <si>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</si>
  <si>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</si>
  <si>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</si>
  <si>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</si>
  <si>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</si>
  <si>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</si>
  <si>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</si>
  <si>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</si>
  <si>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</si>
  <si>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</si>
  <si>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</si>
  <si>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</si>
  <si>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</si>
  <si>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</si>
  <si>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</si>
  <si>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</si>
  <si>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</si>
  <si>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</si>
  <si>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</si>
  <si>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</si>
  <si>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</si>
  <si>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</si>
  <si>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</si>
  <si>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</si>
  <si>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</si>
  <si>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</si>
  <si>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</si>
  <si>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</si>
  <si>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</si>
  <si>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</si>
  <si>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</si>
  <si>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</si>
  <si>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</si>
  <si>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</si>
  <si>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</si>
  <si>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</si>
  <si>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</si>
  <si>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</si>
  <si>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</si>
  <si>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</si>
  <si>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</si>
  <si>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</si>
  <si>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</si>
  <si>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</si>
  <si>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</si>
  <si>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</si>
  <si>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</si>
  <si>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</si>
  <si>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</si>
  <si>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</si>
  <si>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</si>
  <si>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</si>
  <si>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</si>
  <si>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</si>
  <si>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</si>
  <si>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</si>
  <si>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</si>
  <si>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</si>
  <si>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</si>
  <si>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</si>
  <si>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</si>
  <si>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</si>
  <si>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</si>
  <si>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</si>
  <si>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</si>
  <si>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</si>
  <si>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</si>
  <si>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</si>
  <si>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</si>
  <si>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</si>
  <si>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</si>
  <si>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</si>
  <si>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</si>
  <si>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</si>
  <si>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</si>
  <si>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</si>
  <si>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</si>
  <si>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</si>
  <si>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</si>
  <si>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</si>
  <si>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</si>
  <si>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</si>
  <si>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</si>
  <si>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</si>
  <si>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</si>
  <si>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</si>
  <si>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</si>
  <si>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</si>
  <si>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</si>
  <si>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</si>
  <si>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</si>
  <si>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</si>
  <si>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</si>
  <si>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</si>
  <si>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</si>
  <si>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</si>
  <si>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</si>
  <si>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</si>
  <si>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</si>
  <si>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</si>
  <si>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</si>
  <si>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</si>
  <si>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</si>
  <si>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</si>
  <si>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</si>
  <si>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</si>
  <si>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</si>
  <si>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</si>
  <si>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</si>
  <si>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</si>
  <si>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</si>
  <si>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</si>
  <si>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</si>
  <si>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</si>
  <si>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</si>
  <si>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</si>
  <si>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</si>
  <si>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</si>
  <si>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</si>
  <si>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</si>
  <si>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</si>
  <si>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</si>
  <si>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</si>
  <si>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</si>
  <si>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</si>
  <si>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</si>
  <si>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</si>
  <si>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</si>
  <si>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</si>
  <si>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</si>
  <si>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</si>
  <si>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</si>
  <si>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</si>
  <si>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</si>
  <si>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</si>
  <si>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</si>
  <si>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</si>
  <si>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</si>
  <si>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</si>
  <si>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</si>
  <si>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</si>
  <si>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</si>
  <si>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</si>
  <si>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</si>
  <si>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</si>
  <si>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</si>
  <si>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</si>
  <si>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</si>
  <si>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</si>
  <si>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</si>
  <si>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</si>
  <si>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</si>
  <si>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</si>
  <si>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</si>
  <si>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</si>
  <si>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</si>
  <si>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</si>
  <si>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</si>
  <si>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</si>
  <si>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</si>
  <si>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</si>
  <si>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</si>
  <si>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</si>
  <si>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</si>
  <si>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</si>
  <si>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</si>
  <si>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</si>
  <si>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</si>
  <si>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</si>
  <si>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</si>
  <si>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</si>
  <si>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</si>
  <si>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</si>
  <si>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</si>
  <si>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</si>
  <si>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</si>
  <si>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</si>
  <si>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</si>
  <si>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</si>
  <si>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</si>
  <si>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</si>
  <si>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</si>
  <si>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</si>
  <si>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</si>
  <si>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</si>
  <si>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</si>
  <si>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</si>
  <si>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</si>
  <si>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</si>
  <si>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</si>
  <si>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</si>
  <si>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</si>
  <si>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</si>
  <si>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</si>
  <si>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</si>
  <si>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</si>
  <si>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</si>
  <si>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</si>
  <si>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</si>
  <si>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</si>
  <si>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</si>
  <si>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</si>
  <si>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</si>
  <si>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</si>
  <si>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</si>
  <si>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</si>
  <si>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</si>
  <si>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</si>
  <si>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</si>
  <si>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</si>
  <si>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</si>
  <si>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</si>
  <si>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</si>
  <si>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</si>
  <si>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</si>
  <si>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</si>
  <si>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</si>
  <si>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</si>
  <si>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</si>
  <si>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</si>
  <si>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</si>
  <si>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</si>
  <si>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</si>
  <si>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</si>
  <si>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</si>
  <si>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</si>
  <si>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</si>
  <si>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</si>
  <si>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</si>
  <si>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</si>
  <si>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</si>
  <si>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</si>
  <si>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</si>
  <si>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</si>
  <si>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</si>
  <si>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</si>
  <si>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</si>
  <si>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</si>
  <si>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</si>
  <si>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</si>
  <si>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</si>
  <si>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</si>
  <si>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</si>
  <si>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</si>
  <si>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</si>
  <si>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</si>
  <si>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</si>
  <si>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</si>
  <si>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</si>
  <si>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</si>
  <si>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</si>
  <si>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</si>
  <si>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</si>
  <si>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</si>
  <si>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</si>
  <si>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</si>
  <si>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</si>
  <si>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</si>
  <si>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</si>
  <si>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</si>
  <si>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</si>
  <si>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</si>
  <si>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</si>
  <si>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</si>
  <si>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</si>
  <si>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</si>
  <si>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</si>
  <si>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</si>
  <si>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</si>
  <si>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</si>
  <si>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</si>
  <si>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</si>
  <si>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</si>
  <si>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</si>
  <si>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</si>
  <si>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</si>
  <si>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</si>
  <si>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</si>
  <si>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</si>
  <si>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</si>
  <si>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</si>
  <si>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</si>
  <si>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</si>
  <si>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</si>
  <si>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</si>
  <si>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</si>
  <si>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</si>
  <si>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</si>
  <si>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</si>
  <si>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</si>
  <si>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</si>
  <si>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</si>
  <si>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</si>
  <si>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</si>
  <si>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</si>
  <si>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</si>
  <si>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</si>
  <si>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</si>
  <si>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</si>
  <si>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</si>
  <si>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</si>
  <si>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</si>
  <si>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</si>
  <si>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</si>
  <si>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</si>
  <si>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</si>
  <si>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</si>
  <si>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</si>
  <si>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</si>
  <si>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</si>
  <si>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</si>
  <si>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</si>
  <si>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</si>
  <si>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</si>
  <si>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</si>
  <si>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</si>
  <si>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</si>
  <si>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</si>
  <si>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</si>
  <si>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</si>
  <si>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</si>
  <si>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</si>
  <si>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</si>
  <si>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</si>
  <si>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</si>
  <si>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</si>
  <si>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</si>
  <si>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</si>
  <si>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</si>
  <si>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</si>
  <si>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</si>
  <si>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</si>
  <si>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</si>
  <si>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</si>
  <si>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</si>
  <si>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</si>
  <si>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</si>
  <si>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</si>
  <si>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</si>
  <si>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</si>
  <si>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</si>
  <si>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</si>
  <si>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</si>
  <si>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</si>
  <si>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</si>
  <si>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</si>
  <si>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</si>
  <si>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</si>
  <si>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</si>
  <si>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</si>
  <si>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</si>
  <si>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</si>
  <si>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</si>
  <si>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</si>
  <si>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</si>
  <si>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</si>
  <si>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</si>
  <si>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</si>
  <si>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</si>
  <si>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</si>
  <si>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</si>
  <si>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</si>
  <si>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</si>
  <si>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</si>
  <si>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</si>
  <si>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</si>
  <si>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</si>
  <si>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</si>
  <si>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</si>
  <si>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</si>
  <si>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</si>
  <si>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</si>
  <si>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</si>
  <si>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</si>
  <si>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</si>
  <si>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</si>
  <si>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</si>
  <si>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</si>
  <si>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</si>
  <si>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</si>
  <si>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</si>
  <si>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</si>
  <si>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</si>
  <si>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</si>
  <si>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</si>
  <si>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</si>
  <si>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</si>
  <si>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</si>
  <si>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</si>
  <si>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</si>
  <si>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</si>
  <si>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</si>
  <si>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</si>
  <si>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</si>
  <si>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</si>
  <si>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</si>
  <si>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</si>
  <si>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</si>
  <si>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</si>
  <si>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</si>
  <si>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</si>
  <si>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</si>
  <si>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</si>
  <si>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</si>
  <si>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</si>
  <si>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</si>
  <si>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</si>
  <si>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</si>
  <si>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</si>
  <si>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</si>
  <si>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</si>
  <si>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</si>
  <si>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</si>
  <si>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</si>
  <si>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</si>
  <si>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</si>
  <si>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</si>
  <si>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</si>
  <si>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</si>
  <si>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</si>
  <si>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</si>
  <si>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</si>
  <si>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</si>
  <si>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</si>
  <si>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</si>
  <si>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</si>
  <si>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</si>
  <si>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</si>
  <si>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</si>
  <si>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</si>
  <si>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</si>
  <si>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</si>
  <si>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</si>
  <si>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</si>
  <si>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</si>
  <si>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</si>
  <si>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</si>
  <si>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</si>
  <si>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</si>
  <si>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</si>
  <si>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</si>
  <si>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</si>
  <si>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</si>
  <si>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</si>
  <si>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</si>
  <si>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</si>
  <si>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</si>
  <si>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</si>
  <si>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</si>
  <si>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</si>
  <si>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</si>
  <si>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</si>
  <si>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</si>
  <si>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</si>
  <si>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</si>
  <si>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</si>
  <si>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</si>
  <si>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</si>
  <si>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</si>
  <si>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</si>
  <si>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</si>
  <si>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</si>
  <si>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</si>
  <si>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</si>
  <si>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</si>
  <si>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</si>
  <si>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</si>
  <si>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</si>
  <si>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</si>
  <si>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</si>
  <si>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</si>
  <si>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</si>
  <si>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</si>
  <si>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</si>
  <si>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</si>
  <si>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</si>
  <si>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</si>
  <si>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</si>
  <si>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</si>
  <si>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</si>
  <si>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</si>
  <si>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</si>
  <si>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</si>
  <si>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</si>
  <si>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</si>
  <si>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</si>
  <si>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</si>
  <si>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</si>
  <si>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</si>
  <si>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</si>
  <si>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</si>
  <si>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</si>
  <si>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</si>
  <si>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</si>
  <si>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</si>
  <si>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</si>
  <si>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</si>
  <si>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</si>
  <si>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</si>
  <si>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</si>
  <si>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</si>
  <si>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</si>
  <si>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</si>
  <si>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</si>
  <si>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</si>
  <si>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</si>
  <si>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</si>
  <si>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</si>
  <si>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</si>
  <si>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</si>
  <si>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</si>
  <si>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</si>
  <si>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</si>
  <si>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</si>
  <si>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</si>
  <si>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</si>
  <si>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</si>
  <si>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</si>
  <si>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</si>
  <si>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</si>
  <si>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</si>
  <si>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</si>
  <si>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</si>
  <si>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</si>
  <si>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</si>
  <si>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</si>
  <si>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</si>
  <si>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</si>
  <si>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</si>
  <si>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</si>
  <si>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</si>
  <si>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</si>
  <si>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</si>
  <si>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</si>
  <si>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</si>
  <si>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</si>
  <si>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</si>
  <si>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</si>
  <si>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</si>
  <si>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</si>
  <si>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</si>
  <si>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</si>
  <si>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</si>
  <si>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</si>
  <si>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</si>
  <si>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</si>
  <si>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</si>
  <si>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</si>
  <si>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</si>
  <si>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</si>
  <si>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</si>
  <si>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</si>
  <si>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</si>
  <si>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</si>
  <si>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</si>
  <si>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</si>
  <si>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</si>
  <si>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</si>
  <si>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</si>
  <si>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</si>
  <si>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</si>
  <si>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</si>
  <si>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</si>
  <si>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</si>
  <si>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</si>
  <si>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</si>
  <si>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</si>
  <si>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</si>
  <si>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</si>
  <si>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</si>
  <si>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</si>
  <si>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</si>
  <si>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</si>
  <si>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</si>
  <si>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</si>
  <si>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</si>
  <si>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</si>
  <si>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</si>
  <si>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</si>
  <si>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</si>
  <si>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</si>
  <si>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</si>
  <si>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</si>
  <si>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</si>
  <si>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</si>
  <si>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</si>
  <si>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</si>
  <si>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</si>
  <si>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</si>
  <si>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</si>
  <si>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</si>
  <si>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</si>
  <si>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</si>
  <si>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</si>
  <si>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</si>
  <si>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</si>
  <si>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</si>
  <si>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</si>
  <si>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</si>
  <si>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</si>
  <si>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</si>
  <si>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</si>
  <si>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</si>
  <si>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</si>
  <si>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</si>
  <si>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</si>
  <si>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</si>
  <si>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</si>
  <si>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</si>
  <si>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</si>
  <si>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</si>
  <si>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</si>
  <si>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</si>
  <si>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</si>
  <si>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</si>
  <si>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</si>
  <si>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</si>
  <si>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</si>
  <si>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</si>
  <si>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</si>
  <si>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</si>
  <si>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</si>
  <si>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</si>
  <si>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</si>
  <si>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</si>
  <si>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</si>
  <si>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</si>
  <si>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</si>
  <si>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</si>
  <si>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</si>
  <si>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</si>
  <si>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</si>
  <si>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</si>
  <si>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</si>
  <si>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</si>
  <si>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</si>
  <si>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</si>
  <si>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</si>
  <si>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</si>
  <si>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</si>
  <si>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</si>
  <si>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</si>
  <si>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</si>
  <si>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</si>
  <si>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</si>
  <si>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</si>
  <si>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</si>
  <si>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</si>
  <si>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</si>
  <si>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</si>
  <si>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</si>
  <si>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</si>
  <si>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</si>
  <si>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</si>
  <si>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</si>
  <si>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</si>
  <si>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</si>
  <si>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</si>
  <si>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</si>
  <si>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</si>
  <si>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</si>
  <si>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</si>
  <si>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</si>
  <si>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</si>
  <si>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</si>
  <si>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</si>
  <si>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</si>
  <si>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</si>
  <si>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</si>
  <si>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</si>
  <si>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</si>
  <si>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</si>
  <si>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</si>
  <si>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</si>
  <si>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</si>
  <si>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</si>
  <si>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</si>
  <si>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</si>
  <si>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</si>
  <si>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</si>
  <si>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</si>
  <si>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</si>
  <si>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</si>
  <si>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</si>
  <si>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</si>
  <si>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</si>
  <si>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</si>
  <si>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</si>
  <si>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</si>
  <si>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</si>
  <si>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</si>
  <si>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</si>
  <si>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</si>
  <si>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</si>
  <si>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</si>
  <si>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</si>
  <si>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</si>
  <si>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</si>
  <si>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</si>
  <si>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</si>
  <si>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</si>
  <si>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</si>
  <si>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</si>
  <si>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</si>
  <si>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</si>
  <si>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</si>
  <si>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</si>
  <si>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</si>
  <si>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</si>
  <si>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</si>
  <si>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</si>
  <si>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</si>
  <si>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</si>
  <si>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</si>
  <si>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</si>
  <si>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</si>
  <si>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</si>
  <si>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</si>
  <si>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</si>
  <si>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</si>
  <si>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</si>
  <si>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</si>
  <si>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</si>
  <si>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</si>
  <si>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</si>
  <si>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</si>
  <si>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</si>
  <si>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</si>
  <si>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</si>
  <si>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</si>
  <si>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</si>
  <si>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</si>
  <si>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</si>
  <si>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</si>
  <si>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</si>
  <si>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</si>
  <si>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</si>
  <si>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</si>
  <si>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</si>
  <si>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</si>
  <si>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</si>
  <si>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</si>
  <si>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</si>
  <si>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</si>
  <si>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</si>
  <si>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</si>
  <si>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</si>
  <si>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</si>
  <si>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</si>
  <si>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</si>
  <si>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</si>
  <si>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</si>
  <si>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</si>
  <si>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</si>
  <si>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</si>
  <si>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</si>
  <si>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</si>
  <si>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</si>
  <si>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</si>
  <si>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</si>
  <si>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</si>
  <si>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</si>
  <si>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</si>
  <si>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</si>
  <si>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</si>
  <si>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</si>
  <si>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</si>
  <si>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</si>
  <si>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</si>
  <si>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</si>
  <si>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</si>
  <si>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</si>
  <si>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</si>
  <si>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</si>
  <si>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</si>
  <si>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</si>
  <si>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</si>
  <si>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</si>
  <si>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</si>
  <si>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</si>
  <si>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</si>
  <si>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</si>
  <si>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</si>
  <si>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</si>
  <si>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</si>
  <si>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</si>
  <si>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</si>
  <si>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</si>
  <si>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</si>
  <si>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</si>
  <si>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</si>
  <si>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</si>
  <si>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</si>
  <si>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</si>
  <si>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</si>
  <si>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</si>
  <si>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</si>
  <si>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</si>
  <si>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</si>
  <si>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</si>
  <si>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</si>
  <si>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</si>
  <si>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</si>
  <si>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</si>
  <si>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</si>
  <si>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</si>
  <si>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</si>
  <si>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</si>
  <si>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</si>
  <si>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</si>
  <si>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</si>
  <si>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</si>
  <si>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</si>
  <si>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</si>
  <si>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</si>
  <si>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</si>
  <si>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</si>
  <si>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</si>
  <si>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</si>
  <si>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</si>
  <si>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</si>
  <si>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</si>
  <si>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</si>
  <si>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</si>
  <si>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</si>
  <si>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</si>
  <si>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</si>
  <si>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</si>
  <si>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</si>
  <si>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</si>
  <si>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</si>
  <si>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</si>
  <si>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</si>
  <si>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</si>
  <si>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</si>
  <si>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</si>
  <si>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</si>
  <si>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</si>
  <si>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</si>
  <si>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</si>
  <si>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</si>
  <si>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</si>
  <si>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</si>
  <si>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</si>
  <si>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</si>
  <si>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</si>
  <si>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</si>
  <si>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</si>
  <si>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</si>
  <si>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</si>
  <si>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</si>
  <si>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</si>
  <si>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</si>
  <si>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</si>
  <si>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</si>
  <si>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</si>
  <si>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</si>
  <si>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</si>
  <si>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</si>
  <si>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</si>
  <si>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</si>
  <si>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</si>
  <si>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</si>
  <si>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</si>
  <si>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</si>
  <si>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</si>
  <si>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</si>
  <si>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</si>
  <si>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</si>
  <si>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</si>
  <si>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</si>
  <si>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</si>
  <si>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</si>
  <si>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</si>
  <si>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</si>
  <si>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</si>
  <si>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</si>
  <si>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</si>
  <si>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</si>
  <si>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</si>
  <si>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</si>
  <si>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</si>
  <si>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</si>
  <si>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</si>
  <si>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</si>
  <si>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</si>
  <si>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</si>
  <si>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</si>
  <si>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</si>
  <si>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</si>
  <si>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</si>
  <si>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</si>
  <si>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</si>
  <si>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</si>
  <si>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</si>
  <si>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</si>
  <si>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</si>
  <si>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</si>
  <si>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</si>
  <si>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</si>
  <si>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</si>
  <si>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</si>
  <si>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</si>
  <si>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</si>
  <si>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</si>
  <si>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</si>
  <si>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</si>
  <si>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</si>
  <si>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</si>
  <si>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</si>
  <si>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</si>
  <si>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</si>
  <si>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</si>
  <si>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</si>
  <si>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</si>
  <si>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</si>
  <si>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</si>
  <si>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</si>
  <si>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</si>
  <si>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</si>
  <si>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</si>
  <si>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</si>
  <si>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</si>
  <si>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</si>
  <si>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</si>
  <si>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</si>
  <si>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</si>
  <si>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</si>
  <si>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</si>
  <si>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</si>
  <si>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</si>
  <si>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</si>
  <si>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</si>
  <si>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</si>
  <si>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</si>
  <si>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</si>
  <si>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</si>
  <si>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</si>
  <si>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</si>
  <si>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</si>
  <si>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</si>
  <si>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</si>
  <si>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</si>
  <si>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</si>
  <si>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</si>
  <si>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</si>
  <si>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</si>
  <si>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</si>
  <si>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</si>
  <si>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</si>
  <si>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</si>
  <si>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</si>
  <si>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</si>
  <si>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</si>
  <si>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</si>
  <si>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</si>
  <si>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</si>
  <si>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</si>
  <si>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</si>
  <si>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</si>
  <si>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</si>
  <si>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</si>
  <si>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</si>
  <si>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</si>
  <si>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</si>
  <si>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</si>
  <si>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</si>
  <si>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</si>
  <si>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</si>
  <si>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</si>
  <si>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</si>
  <si>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</si>
  <si>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</si>
  <si>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</si>
  <si>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</si>
  <si>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</si>
  <si>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</si>
  <si>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</si>
  <si>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</si>
  <si>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</si>
  <si>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</si>
  <si>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</si>
  <si>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</si>
  <si>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</si>
  <si>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</si>
  <si>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</si>
  <si>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</si>
  <si>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</si>
  <si>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</si>
  <si>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</si>
  <si>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</si>
  <si>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</si>
  <si>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</si>
  <si>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</si>
  <si>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</si>
  <si>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</si>
  <si>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</si>
  <si>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</si>
  <si>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</si>
  <si>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</si>
  <si>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</si>
  <si>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</si>
  <si>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</si>
  <si>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</si>
  <si>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</si>
  <si>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</si>
  <si>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</si>
  <si>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</si>
  <si>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</si>
  <si>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</si>
  <si>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</si>
  <si>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</si>
  <si>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</si>
  <si>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</si>
  <si>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</si>
  <si>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</si>
  <si>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</si>
  <si>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</si>
  <si>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</si>
  <si>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</si>
  <si>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</si>
  <si>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</si>
  <si>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</si>
  <si>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</si>
  <si>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</si>
  <si>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</si>
  <si>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</si>
  <si>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</si>
  <si>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</si>
  <si>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</si>
  <si>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</si>
  <si>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</si>
  <si>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</si>
  <si>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</si>
  <si>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</si>
  <si>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</si>
  <si>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</si>
  <si>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</si>
  <si>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</si>
  <si>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</si>
  <si>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</si>
  <si>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</si>
  <si>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</si>
  <si>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</si>
  <si>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</si>
  <si>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</si>
  <si>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</si>
  <si>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</si>
  <si>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</si>
  <si>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</si>
  <si>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</si>
  <si>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</si>
  <si>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</si>
  <si>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</si>
  <si>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</si>
  <si>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</si>
  <si>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</si>
  <si>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</si>
  <si>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</si>
  <si>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</si>
  <si>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</si>
  <si>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</si>
  <si>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</si>
  <si>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</si>
  <si>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</si>
  <si>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</si>
  <si>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</si>
  <si>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</si>
  <si>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</si>
  <si>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</si>
  <si>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</si>
  <si>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</si>
  <si>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</si>
  <si>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</si>
  <si>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</si>
  <si>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</si>
  <si>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</si>
  <si>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</si>
  <si>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</si>
  <si>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</si>
  <si>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</si>
  <si>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</si>
  <si>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</si>
  <si>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</si>
  <si>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</si>
  <si>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</si>
  <si>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</si>
  <si>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</si>
  <si>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</si>
  <si>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</si>
  <si>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</si>
  <si>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</si>
  <si>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</si>
  <si>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</si>
  <si>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</si>
  <si>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</si>
  <si>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</si>
  <si>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</si>
  <si>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</si>
  <si>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</si>
  <si>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</si>
  <si>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</si>
  <si>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</si>
  <si>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PCM-20251105-00000490</t>
  </si>
  <si>
    <t xml:space="preserve">Major </t>
  </si>
  <si>
    <t>Restored by PG</t>
  </si>
  <si>
    <t>PCM-20251105-00000718</t>
  </si>
  <si>
    <t>ETA 60 min</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</si>
  <si>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</si>
  <si>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</si>
  <si>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</si>
  <si>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</si>
  <si>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</si>
  <si>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</si>
  <si>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</si>
  <si>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</si>
  <si>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</si>
  <si>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</si>
  <si>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</si>
  <si>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</si>
  <si>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</si>
  <si>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</si>
  <si>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</si>
  <si>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</si>
  <si>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</si>
  <si>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EM Team at site checking</t>
  </si>
  <si>
    <t>PCM-20251105-00000842</t>
  </si>
  <si>
    <t>will chekc after DAR0918</t>
  </si>
  <si>
    <t>TT-20251105-00804 // NA</t>
  </si>
  <si>
    <t xml:space="preserve">ETA 60 mins </t>
  </si>
  <si>
    <t>PCM-20251105-00000850</t>
  </si>
  <si>
    <t xml:space="preserve">ETA 70 mins </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</si>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</sst>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0" totalsRowShown="0" headerRowDxfId="157" dataDxfId="156" headerRowBorderDxfId="154" tableBorderDxfId="155" totalsRowBorderDxfId="153">
  <autoFilter ref="A1:CJ1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303.52045891204034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10997</v>
      </c>
      <c r="E3" s="134" t="s">
        <v>39021</v>
      </c>
      <c r="F3" s="135">
        <v>45966.403113425928</v>
      </c>
      <c r="G3" s="136">
        <f ca="1">IFERROR(NOW()-F3,"")</f>
        <v>6.5771412038884591E-2</v>
      </c>
      <c r="H3" s="175">
        <v>45966.39130787037</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45966.468884837966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45966.468884837966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45966.468884837966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45966.468884837966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45966.468884837966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45966.468884837966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45966.468884837966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45966.468884837966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45966.468884837966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45966.468884837966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45966.468884837966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45966.468884837966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45966.468884837966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45966.468884837966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45966.468884837966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45966.468884837966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45966.468884837966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45966.468884837966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45966.468884837966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45966.468884837966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45966.468884837966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45966.468884837966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45966.468884837966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45966.468884837966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45966.468884837966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45966.468884837966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45966.468884837966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45966.468884837966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45966.468884837966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45966.468884837966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45966.468884837966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45966.468884837966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45966.468884837966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45966.468884837966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45966.468884837966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45966.468884837966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45966.468884837966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45966.468884837966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45966.468884837966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45966.468884837966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45966.468884837966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45966.468884837966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45966.468884837966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45966.468884837966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45966.468884837966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45966.468884837966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45966.468884837966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45966.468884837966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45966.468884837966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45966.468884837966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45966.468884837966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45966.468884837966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45966.468884837966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45966.468884837966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45966.468884837966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45966.468884837966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45966.468884837966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45966.468884837966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45966.468884837966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45966.468884837966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45966.468884837966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45966.468884837966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45966.468884837966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45966.468884837966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45966.468884837966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45966.468884837966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45966.468884837966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45966.468884837966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45966.468884837966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45966.468884837966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45966.468884837966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45966.468884837966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45966.468884837966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45966.468884837966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45966.468884837966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45966.468884837966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45966.468884837966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45966.468884837966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45966.468884837966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45966.468884837966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45966.468884837966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45966.468884837966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45966.468884837966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45966.468884837966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45966.468884837966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45966.468884837966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45966.468884837966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45966.468884837966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45966.468884837966</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45966.468884837966</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C548DB7B-8623-4B5B-8D00-D16F759775B7}"/>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0"/>
  <sheetViews>
    <sheetView tabSelected="1"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141.46904687500501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7.7268015046356595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3</v>
      </c>
      <c r="D5" s="18" t="s">
        <v>26182</v>
      </c>
      <c r="E5" s="113" t="s">
        <v>39110</v>
      </c>
      <c r="F5" s="114">
        <v>45966.302268518521</v>
      </c>
      <c r="G5" s="115">
        <f ca="1">IFERROR(NOW()-F5,"-")</f>
        <v>0.16661631944589317</v>
      </c>
      <c r="H5" s="114">
        <v>45966.284212962964</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22806</v>
      </c>
      <c r="E6" s="113" t="s">
        <v>39021</v>
      </c>
      <c r="F6" s="114">
        <v>45966.411296296297</v>
      </c>
      <c r="G6" s="115">
        <f ca="1">IFERROR(NOW()-F6,"-")</f>
        <v>5.7588541669247206E-2</v>
      </c>
      <c r="H6" s="114">
        <v>45966.406458333331</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45966.468884837966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45966.468884837966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45966.468884837966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45966.468884837966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45966.468884837966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45966.468884837966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45966.468884837966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45966.468884837966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45966.468884837966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45966.468884837966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45966.468884837966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45966.468884837966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45966.468884837966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45966.468884837966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45966.468884837966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45966.468884837966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45966.468884837966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45966.468884837966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45966.468884837966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45966.468884837966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45966.468884837966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45966.468884837966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45966.468884837966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45966.468884837966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45966.468884837966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45966.468884837966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45966.468884837966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45966.468884837966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45966.468884837966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45966.468884837966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45966.468884837966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45966.468884837966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45966.468884837966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45966.468884837966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45966.468884837966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45966.468884837966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45966.468884837966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45966.468884837966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45966.468884837966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45966.468884837966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45966.468884837966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45966.468884837966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45966.468884837966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45966.468884837966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45966.468884837966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45966.468884837966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45966.468884837966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45966.468884837966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45966.468884837966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45966.468884837966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45966.468884837966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45966.468884837966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45966.468884837966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45966.468884837966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45966.468884837966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45966.468884837966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45966.468884837966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45966.468884837966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45966.468884837966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45966.468884837966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45966.468884837966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45966.468884837966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45966.468884837966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45966.468884837966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45966.468884837966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45966.468884837966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45966.468884837966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45966.468884837966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45966.468884837966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45966.468884837966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45966.468884837966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45966.468884837966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45966.468884837966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45966.468884837966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45966.468884837966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45966.468884837966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45966.468884837966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45966.468884837966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45966.468884837966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45966.468884837966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45966.468884837966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45966.468884837966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45966.468884837966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45966.468884837966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45966.468884837966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45966.468884837966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45966.468884837966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45966.468884837966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45966.468884837966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45966.468884837966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45966.468884837966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45966.468884837966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45966.468884837966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45966.468884837966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45966.468884837966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45966.468884837966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45966.468884837966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45966.468884837966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45966.468884837966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45966.468884837966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45966.468884837966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45966.468884837966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45966.468884837966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60"/>
      <c r="B110" s="161" t="str">
        <f>IFERROR(VLOOKUP(D110,DB!A:K,11,0),"")</f>
        <v/>
      </c>
      <c r="C110" s="161"/>
      <c r="D110" s="161"/>
      <c r="E110" s="162"/>
      <c r="F110" s="163"/>
      <c r="G110" s="164">
        <f ca="1">IFERROR(NOW()-F110,"-")</f>
        <v>45966.468884837966</v>
      </c>
      <c r="H110" s="163"/>
      <c r="I110" s="161" t="str">
        <f>IFERROR(VLOOKUP(D110,DB!A:F,6,0),"")</f>
        <v/>
      </c>
      <c r="J110" s="161" t="str">
        <f>IFERROR(VLOOKUP(D110,DB!A:G,7,0),"")</f>
        <v/>
      </c>
      <c r="K110" s="165"/>
      <c r="L110" s="161" t="str">
        <f>IFERROR(VLOOKUP(D110,DB!A:I,9,0),"")</f>
        <v/>
      </c>
      <c r="M110" s="161"/>
      <c r="N110" s="161"/>
      <c r="O110" s="161"/>
      <c r="P110" s="161"/>
      <c r="Q110" s="161"/>
      <c r="R110" s="161"/>
      <c r="S110" s="161"/>
      <c r="T110" s="161"/>
      <c r="U110" s="161"/>
      <c r="V110" s="161"/>
      <c r="W110" s="161"/>
      <c r="X110" s="161"/>
      <c r="Y110" s="161"/>
      <c r="Z110" s="161"/>
      <c r="AA110" s="161"/>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61"/>
      <c r="AX110" s="161"/>
      <c r="AY110" s="161"/>
      <c r="AZ110" s="161"/>
      <c r="BA110" s="161"/>
      <c r="BB110" s="161"/>
      <c r="BC110" s="161"/>
      <c r="BD110" s="161"/>
      <c r="BE110" s="161"/>
      <c r="BF110" s="161"/>
      <c r="BG110" s="161"/>
      <c r="BH110" s="161"/>
      <c r="BI110" s="161"/>
      <c r="BJ110" s="161"/>
      <c r="BK110" s="161"/>
      <c r="BL110" s="161"/>
      <c r="BM110" s="161"/>
      <c r="BN110" s="161"/>
      <c r="BO110" s="161"/>
      <c r="BP110" s="161"/>
      <c r="BQ110" s="161"/>
      <c r="BR110" s="161"/>
      <c r="BS110" s="161"/>
      <c r="BT110" s="161"/>
      <c r="BU110" s="161"/>
      <c r="BV110" s="161"/>
      <c r="BW110" s="161"/>
      <c r="BX110" s="161"/>
      <c r="BY110" s="161"/>
      <c r="BZ110" s="161"/>
      <c r="CA110" s="161"/>
      <c r="CB110" s="161"/>
      <c r="CC110" s="161"/>
      <c r="CD110" s="161"/>
      <c r="CE110" s="161"/>
      <c r="CF110" s="161"/>
      <c r="CG110" s="161"/>
      <c r="CH110" s="161"/>
      <c r="CI110" s="161"/>
      <c r="CJ110" s="166"/>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24942</v>
      </c>
      <c r="E2" s="18" t="s">
        <v>39021</v>
      </c>
      <c r="F2" s="20">
        <v>45966.364872685182</v>
      </c>
      <c r="G2" s="21">
        <f t="shared" ref="G2:G26" ca="1" si="0">IFERROR(NOW()-F2,"-")</f>
        <v>0.10401215278398013</v>
      </c>
      <c r="H2" s="22">
        <v>45966.359317129631</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c r="E3" s="18"/>
      <c r="F3" s="20"/>
      <c r="G3" s="21">
        <f t="shared" ca="1" si="0"/>
        <v>45966.468884837966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45966.468884837966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45966.468884837966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45966.468884837966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45966.468884837966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45966.468884837966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45966.468884837966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45966.468884837966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45966.468884837966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45966.468884837966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45966.468884837966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45966.468884837966</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45966.468884837966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45966.468884837966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45966.468884837966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45966.468884837966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45966.468884837966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45966.468884837966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45966.468884837966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45966.468884837966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45966.468884837966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45966.468884837966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45966.468884837966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45966.468884837966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45966.468884837966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45966.468884837966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45966.468884837966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45966.468884837966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45966.468884837966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45966.468884837966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45966.468884837966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45966.468884837966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45966.468884837966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45966.468884837966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45966.468884837966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45966.468884837966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45966.468884837966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45966.468884837966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45966.468884837966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45966.468884837966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45966.468884837966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45966.468884837966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45966.468884837966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45966.468884837966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45966.468884837966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45966.468884837966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45966.468884837966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45966.468884837966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45966.468884837966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45966.468884837966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45966.468884837966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45966.468884837966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45966.468884837966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45966.468884837966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45966.468884837966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45966.468884837966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45966.468884837966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45966.468884837966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45966.468884837966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45966.468884837966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45966.468884837966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45966.468884837966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45966.468884837966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45966.468884837966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45966.468884837966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45966.468884837966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45966.468884837966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45966.468884837966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45966.468884837966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45966.468884837966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45966.468884837966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45966.468884837966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45966.468884837966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45966.468884837966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45966.468884837966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45966.468884837966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45966.468884837966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45966.468884837966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45966.468884837966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45966.468884837966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45966.468884837966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45966.468884837966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45966.468884837966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45966.468884837966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45966.468884837966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45966.468884837966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45966.468884837966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45966.468884837966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45966.468884837966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45966.468884837966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45966.468884837966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45966.468884837966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45966.468884837966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45966.468884837966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45966.468884837966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45966.468884837966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45966.468884837966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45966.468884837966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45966.468884837966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45966.468884837966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45966.468884837966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45966.468884837966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45966.468884837966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45966.468884837966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45966.468884837966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45966.468884837966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45966.468884837966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45966.468884837966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45966.468884837966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45966.468884837966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45966.468884837966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45966.468884837966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45966.468884837966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45966.468884837966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45966.468884837966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45966.468884837966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45966.468884837966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45966.468884837966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45966.468884837966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45966.468884837966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45966.468884837966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45966.468884837966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45966.468884837966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45966.468884837966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45966.468884837966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45966.468884837966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45966.468884837966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45966.468884837966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45966.468884837966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45966.468884837966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45966.468884837966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45966.468884837966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45966.468884837966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45966.468884837966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45966.468884837966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45966.468884837966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45966.468884837966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45966.468884837966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45966.468884837966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45966.468884837966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45966.468884837966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45966.468884837966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45966.468884837966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45966.468884837966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45966.468884837966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45966.468884837966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45966.468884837966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45966.468884837966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45966.468884837966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45966.468884837966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45966.468884837966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45966.468884837966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45966.468884837966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45966.468884837966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45966.468884837966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45966.468884837966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45966.468884837966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45966.468884837966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45966.468884837966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45966.468884837966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45966.468884837966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45966.468884837966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45966.468884837966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45966.468884837966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45966.468884837966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45966.468884837966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45966.468884837966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45966.468884837966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45966.468884837966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45966.468884837966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45966.468884837966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45966.468884837966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45966.468884837966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45966.468884837966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45966.468884837966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45966.468884837966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45966.468884837966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45966.468884837966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45966.468884837966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45966.468884837966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45966.468884837966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45966.468884837966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45966.468884837966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45966.468884837966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45966.468884837966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45966.468884837966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45966.468884837966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45966.468884837966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45966.468884837966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45966.468884837966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45966.468884837966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45966.468884837966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45966.468884837966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45966.468884837966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45966.468884837966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45966.468884837966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45966.468884837966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45966.468884837966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45966.468884837966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45966.468884837966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45966.468884837966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45966.468884837966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45966.468884837966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45966.468884837966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45966.468884837966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45966.468884837966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45966.468884837966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45966.468884837966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45966.468884837966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45966.468884837966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45966.468884837966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45966.468884837966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45966.468884837966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45966.468884837966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45966.468884837966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45966.468884837966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45966.468884837966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45966.468884837966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45966.468884837966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45966.468884837966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45966.468884837966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45966.468884837966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45966.468884837966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45966.468884837966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45966.468884837966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45966.468884837966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45966.468884837966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45966.468884837966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45966.468884837966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45966.468884837966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45966.468884837966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45966.468884837966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45966.468884837966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45966.468884837966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45966.468884837966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45966.468884837966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45966.468884837966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45966.468884837966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45966.468884837966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45966.468884837966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45966.468884837966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45966.468884837966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45966.468884837966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45966.468884837966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45966.468884837966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45966.468884837966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45966.468884837966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45966.468884837966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45966.468884837966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45966.468884837966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45966.468884837966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45966.468884837966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45966.468884837966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45966.468884837966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45966.468884837966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45966.468884837966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45966.468884837966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45966.468884837966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45966.468884837966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45966.468884837966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45966.468884837966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45966.468884837966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45966.468884837966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45966.468884837966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45966.468884837966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45966.468884837966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45966.468884837966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45966.468884837966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45966.468884837966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45966.468884837966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45966.468884837966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45966.468884837966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45966.468884837966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45966.468884837966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45966.468884837966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45966.468884837966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45966.468884837966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45966.468884837966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45966.468884837966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45966.468884837966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45966.468884837966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45966.468884837966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45966.468884837966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45966.468884837966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45966.468884837966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45966.468884837966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45966.468884837966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45966.468884837966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45966.468884837966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45966.468884837966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45966.468884837966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45966.468884837966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45966.468884837966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45966.468884837966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45966.468884837966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45966.468884837966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45966.468884837966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45966.468884837966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45966.468884837966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45966.468884837966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45966.468884837966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45966.468884837966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45966.468884837966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45966.468884837966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45966.468884837966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45966.468884837966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45966.468884837966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45966.468884837966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45966.468884837966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45966.468884837966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45966.468884837966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45966.468884837966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45966.468884837966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45966.468884837966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45966.468884837966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45966.468884837966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45966.468884837966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45966.468884837966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45966.468884837966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45966.468884837966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45966.468884837966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45966.468884837966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45966.468884837966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45966.468884837966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45966.468884837966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45966.468884837966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45966.468884837966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45966.468884837966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45966.468884837966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45966.468884837966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45966.468884837966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45966.468884837966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45966.468884837966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45966.468884837966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45966.468884837966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45966.468884837966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45966.468884837966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45966.468884837966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45966.468884837966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45966.468884837966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45966.468884837966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45966.468884837966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45966.468884837966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45966.468884837966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45966.468884837966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45966.468884837966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45966.468884837966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45966.468884837966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45966.468884837966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45966.468884837966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45966.468884837966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45966.468884837966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45966.468884837966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45966.468884837966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45966.468884837966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45966.468884837966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45966.468884837966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45966.468884837966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45966.468884837966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45966.468884837966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45966.468884837966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45966.468884837966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45966.468884837966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45966.468884837966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45966.468884837966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45966.468884837966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45966.468884837966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45966.468884837966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45966.468884837966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45966.468884837966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45966.468884837966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45966.468884837966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45966.468884837966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45966.468884837966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45966.468884837966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45966.468884837966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45966.468884837966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45966.468884837966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45966.468884837966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45966.468884837966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45966.468884837966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45966.468884837966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45966.468884837966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45966.468884837966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45966.468884837966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45966.468884837966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45966.468884837966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45966.468884837966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45966.468884837966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45966.468884837966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45966.468884837966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45966.468884837966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45966.468884837966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45966.468884837966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45966.468884837966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45966.468884837966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45966.468884837966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45966.468884837966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45966.468884837966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45966.468884837966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45966.468884837966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45966.468884837966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45966.468884837966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45966.468884837966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45966.468884837966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45966.468884837966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45966.468884837966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45966.468884837966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45966.468884837966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45966.468884837966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45966.468884837966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45966.468884837966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45966.468884837966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45966.468884837966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45966.468884837966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45966.468884837966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45966.468884837966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45966.468884837966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45966.468884837966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45966.468884837966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45966.468884837966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45966.468884837966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45966.468884837966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45966.468884837966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45966.468884837966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45966.468884837966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45966.468884837966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45966.468884837966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45966.468884837966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45966.468884837966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45966.468884837966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45966.468884837966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45966.468884837966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45966.468884837966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45966.468884837966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45966.468884837966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45966.468884837966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45966.468884837966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45966.468884837966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45966.468884837966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45966.468884837966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45966.468884837966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45966.468884837966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45966.468884837966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45966.468884837966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45966.468884837966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45966.468884837966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45966.468884837966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45966.468884837966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45966.468884837966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45966.468884837966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45966.468884837966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45966.468884837966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45966.468884837966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45966.468884837966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45966.468884837966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45966.468884837966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45966.468884837966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45966.468884837966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45966.468884837966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45966.468884837966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45966.468884837966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45966.468884837966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45966.468884837966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45966.468884837966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45966.468884837966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45966.468884837966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45966.468884837966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45966.468884837966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45966.468884837966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45966.468884837966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45966.468884837966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45966.468884837966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45966.468884837966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45966.468884837966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45966.468884837966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45966.468884837966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45966.468884837966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45966.468884837966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45966.468884837966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45966.468884837966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45966.468884837966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45966.468884837966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45966.468884837966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45966.468884837966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45966.468884837966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45966.468884837966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45966.468884837966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45966.468884837966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45966.468884837966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45966.468884837966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45966.468884837966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45966.468884837966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45966.468884837966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45966.468884837966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45966.468884837966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45966.468884837966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45966.468884837966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45966.468884837966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45966.468884837966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45966.468884837966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45966.468884837966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45966.468884837966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45966.468884837966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45966.468884837966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45966.468884837966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45966.468884837966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45966.468884837966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45966.468884837966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45966.468884837966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45966.468884837966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45966.468884837966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45966.468884837966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45966.468884837966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45966.468884837966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45966.468884837966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45966.468884837966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45966.468884837966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45966.468884837966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45966.468884837966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45966.468884837966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45966.468884837966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45966.468884837966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45966.468884837966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45966.468884837966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45966.468884837966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45966.468884837966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45966.468884837966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45966.468884837966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45966.468884837966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45966.468884837966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45966.468884837966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45966.468884837966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45966.468884837966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45966.468884837966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45966.468884837966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45966.468884837966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45966.468884837966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45966.468884837966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45966.468884837966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45966.468884837966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45966.468884837966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45966.468884837966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45966.468884837966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45966.468884837966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45966.468884837966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45966.468884837966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45966.468884837966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45966.468884837966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45966.468884837966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45966.468884837966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45966.468884837966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45966.468884837966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45966.468884837966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45966.468884837966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45966.468884837966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45966.468884837966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45966.468884837966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45966.468884837966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45966.468884837966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45966.468884837966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45966.468884837966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45966.468884837966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45966.468884837966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45966.468884837966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45966.468884837966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45966.468884837966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45966.468884837966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45966.468884837966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45966.468884837966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45966.468884837966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45966.468884837966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45966.468884837966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45966.468884837966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45966.468884837966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45966.468884837966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45966.468884837966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45966.468884837966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45966.468884837966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45966.468884837966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45966.468884837966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45966.468884837966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45966.468884837966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45966.468884837966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45966.468884837966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45966.468884837966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45966.468884837966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45966.468884837966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45966.468884837966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45966.468884837966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45966.468884837966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45966.468884837966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45966.468884837966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45966.468884837966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45966.468884837966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45966.468884837966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45966.468884837966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45966.468884837966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45966.468884837966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45966.468884837966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45966.468884837966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45966.468884837966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45966.468884837966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45966.468884837966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45966.468884837966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45966.468884837966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45966.468884837966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45966.468884837966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45966.468884837966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45966.468884837966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45966.468884837966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45966.468884837966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45966.468884837966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45966.468884837966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45966.468884837966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45966.468884837966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45966.468884837966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45966.468884837966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45966.468884837966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45966.468884837966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45966.468884837966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45966.468884837966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45966.468884837966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45966.468884837966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45966.468884837966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45966.468884837966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45966.468884837966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45966.468884837966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45966.468884837966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45966.468884837966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45966.468884837966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45966.468884837966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45966.468884837966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45966.468884837966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45966.468884837966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45966.468884837966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45966.468884837966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45966.468884837966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45966.468884837966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45966.468884837966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45966.468884837966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45966.468884837966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45966.468884837966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45966.468884837966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45966.468884837966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45966.468884837966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45966.468884837966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45966.468884837966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45966.468884837966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45966.468884837966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45966.468884837966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45966.468884837966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45966.468884837966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45966.468884837966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45966.468884837966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45966.468884837966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45966.468884837966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45966.468884837966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45966.468884837966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45966.468884837966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45966.468884837966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45966.468884837966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45966.468884837966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45966.468884837966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45966.468884837966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45966.468884837966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45966.468884837966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45966.468884837966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45966.468884837966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45966.468884837966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45966.468884837966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45966.468884837966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45966.468884837966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45966.468884837966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45966.468884837966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45966.468884837966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45966.468884837966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45966.468884837966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45966.468884837966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45966.468884837966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45966.468884837966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45966.468884837966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45966.468884837966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45966.468884837966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45966.468884837966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45966.468884837966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45966.468884837966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45966.468884837966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45966.468884837966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45966.468884837966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45966.468884837966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45966.468884837966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45966.468884837966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45966.468884837966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45966.468884837966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45966.468884837966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45966.468884837966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45966.468884837966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45966.468884837966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45966.468884837966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45966.468884837966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45966.468884837966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45966.468884837966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45966.468884837966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45966.468884837966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45966.468884837966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45966.468884837966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45966.468884837966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45966.468884837966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45966.468884837966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45966.468884837966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45966.468884837966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45966.468884837966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45966.468884837966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45966.468884837966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45966.468884837966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45966.468884837966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45966.468884837966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45966.468884837966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45966.468884837966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45966.468884837966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45966.468884837966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45966.468884837966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45966.468884837966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45966.468884837966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45966.468884837966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45966.468884837966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45966.468884837966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45966.468884837966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45966.468884837966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45966.468884837966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45966.468884837966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45966.468884837966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45966.468884837966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45966.468884837966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45966.468884837966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45966.468884837966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45966.468884837966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45966.468884837966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45966.468884837966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45966.468884837966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45966.468884837966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45966.468884837966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45966.468884837966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45966.468884837966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45966.468884837966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45966.468884837966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45966.468884837966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45966.468884837966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45966.468884837966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45966.468884837966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45966.468884837966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45966.468884837966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45966.468884837966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45966.468884837966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45966.468884837966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45966.468884837966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45966.468884837966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45966.468884837966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45966.468884837966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45966.468884837966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45966.468884837966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45966.468884837966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45966.468884837966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45966.468884837966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45966.468884837966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45966.468884837966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45966.468884837966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45966.468884837966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45966.468884837966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45966.468884837966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45966.468884837966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45966.468884837966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45966.468884837966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45966.468884837966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45966.468884837966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45966.468884837966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45966.468884837966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45966.468884837966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45966.468884837966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45966.468884837966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45966.468884837966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45966.468884837966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45966.468884837966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45966.468884837966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45966.468884837966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45966.468884837966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45966.468884837966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45966.468884837966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45966.468884837966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45966.468884837966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45966.468884837966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45966.468884837966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45966.468884837966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45966.468884837966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45966.468884837966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45966.468884837966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45966.468884837966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45966.468884837966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45966.468884837966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45966.468884837966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45966.468884837966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45966.468884837966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45966.468884837966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45966.468884837966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45966.468884837966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45966.468884837966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45966.468884837966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45966.468884837966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45966.468884837966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45966.468884837966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45966.468884837966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45966.468884837966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45966.468884837966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45966.468884837966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45966.468884837966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45966.468884837966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45966.468884837966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45966.468884837966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45966.468884837966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45966.468884837966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45966.468884837966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45966.468884837966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45966.468884837966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45966.468884837966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45966.468884837966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45966.468884837966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45966.468884837966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45966.468884837966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45966.468884837966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45966.468884837966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45966.468884837966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45966.468884837966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45966.468884837966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45966.468884837966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45966.468884837966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45966.468884837966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45966.468884837966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45966.468884837966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45966.468884837966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45966.468884837966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45966.468884837966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45966.468884837966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45966.468884837966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45966.468884837966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45966.468884837966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45966.468884837966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45966.468884837966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45966.468884837966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45966.468884837966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45966.468884837966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45966.468884837966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45966.468884837966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45966.468884837966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45966.468884837966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45966.468884837966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45966.468884837966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45966.468884837966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45966.468884837966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45966.468884837966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45966.468884837966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45966.468884837966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45966.468884837966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45966.468884837966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45966.468884837966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45966.468884837966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45966.468884837966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45966.468884837966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45966.468884837966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45966.468884837966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45966.468884837966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45966.468884837966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45966.468884837966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45966.468884837966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45966.468884837966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45966.468884837966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45966.468884837966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45966.468884837966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45966.468884837966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45966.468884837966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45966.468884837966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45966.468884837966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45966.468884837966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45966.468884837966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45966.468884837966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45966.468884837966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45966.468884837966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45966.468884837966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45966.468884837966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45966.468884837966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45966.468884837966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45966.468884837966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45966.468884837966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45966.468884837966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45966.468884837966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45966.468884837966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45966.468884837966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45966.468884837966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45966.468884837966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45966.468884837966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45966.468884837966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45966.468884837966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45966.468884837966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45966.468884837966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45966.468884837966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45966.468884837966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45966.468884837966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45966.468884837966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45966.468884837966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45966.468884837966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45966.468884837966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45966.468884837966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45966.468884837966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45966.468884837966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45966.468884837966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45966.468884837966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45966.468884837966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45966.468884837966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45966.468884837966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45966.468884837966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45966.468884837966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45966.468884837966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45966.468884837966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45966.468884837966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45966.468884837966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45966.468884837966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45966.468884837966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45966.468884837966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45966.468884837966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45966.468884837966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45966.468884837966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45966.468884837966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45966.468884837966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45966.468884837966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45966.468884837966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45966.468884837966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45966.468884837966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45966.468884837966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45966.468884837966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45966.468884837966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45966.468884837966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45966.468884837966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45966.468884837966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45966.468884837966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45966.468884837966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45966.468884837966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45966.468884837966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45966.468884837966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45966.468884837966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45966.468884837966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45966.468884837966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45966.468884837966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45966.468884837966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45966.468884837966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45966.468884837966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45966.468884837966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45966.468884837966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45966.468884837966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45966.468884837966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45966.468884837966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45966.468884837966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45966.468884837966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45966.468884837966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45966.468884837966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45966.468884837966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45966.468884837966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45966.468884837966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45966.468884837966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45966.468884837966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45966.468884837966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45966.468884837966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45966.468884837966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45966.468884837966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45966.468884837966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45966.468884837966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45966.468884837966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45966.468884837966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45966.468884837966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45966.468884837966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45966.468884837966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45966.468884837966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45966.468884837966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45966.468884837966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45966.468884837966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45966.468884837966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45966.468884837966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45966.468884837966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45966.468884837966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45966.468884837966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45966.468884837966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45966.468884837966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45966.468884837966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45966.468884837966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45966.468884837966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45966.468884837966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45966.468884837966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45966.468884837966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45966.468884837966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45966.468884837966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45966.468884837966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45966.468884837966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45966.468884837966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45966.468884837966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45966.468884837966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45966.468884837966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45966.468884837966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45966.468884837966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45966.468884837966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45966.468884837966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45966.468884837966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45966.468884837966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45966.468884837966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45966.468884837966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45966.468884837966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45966.468884837966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45966.468884837966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45966.468884837966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45966.468884837966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45966.468884837966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45966.468884837966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45966.468884837966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45966.468884837966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45966.468884837966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45966.468884837966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45966.468884837966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45966.468884837966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45966.468884837966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45966.468884837966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45966.468884837966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45966.468884837966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45966.468884837966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45966.468884837966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45966.468884837966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45966.468884837966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45966.468884837966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45966.468884837966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45966.468884837966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45966.468884837966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45966.468884837966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45966.468884837966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45966.468884837966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45966.468884837966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45966.468884837966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45966.468884837966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45966.468884837966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45966.468884837966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45966.468884837966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45966.468884837966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45966.468884837966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45966.468884837966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45966.468884837966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45966.468884837966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45966.468884837966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45966.468884837966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45966.468884837966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45966.468884837966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45966.468884837966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45966.468884837966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45966.468884837966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45966.468884837966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45966.468884837966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45966.468884837966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45966.468884837966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262.98816724537028</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36120</v>
      </c>
      <c r="E3" s="97" t="s">
        <v>39021</v>
      </c>
      <c r="F3" s="98"/>
      <c r="G3" s="99">
        <f ca="1">IFERROR(NOW()-F3,"")</f>
        <v>45966.468884837966</v>
      </c>
      <c r="H3" s="98">
        <v>45966.313194444447</v>
      </c>
      <c r="I3" s="98" t="str">
        <f>IFERROR(VLOOKUP(D3,DB!A:F,6,0),"")</f>
        <v>SCECO</v>
      </c>
      <c r="J3" s="98" t="str">
        <f>IFERROR(VLOOKUP(D3,DB!A:G,7,0),"")</f>
        <v>Dead</v>
      </c>
      <c r="K3" s="100" t="s">
        <v>39120</v>
      </c>
      <c r="L3" s="93" t="str">
        <f>IFERROR(VLOOKUP(D3,DB!A:I,9,0),"")</f>
        <v>Latis</v>
      </c>
    </row>
    <row r="4" spans="1:16" ht="15" customHeight="1">
      <c r="A4" s="118" t="s">
        <v>39119</v>
      </c>
      <c r="B4" s="118" t="str">
        <f>IFERROR(VLOOKUP(D4,DB!A:K,11,0),"")</f>
        <v>R4</v>
      </c>
      <c r="C4" s="119">
        <v>1</v>
      </c>
      <c r="D4" s="93" t="s">
        <v>35821</v>
      </c>
      <c r="E4" s="97" t="s">
        <v>39021</v>
      </c>
      <c r="F4" s="98"/>
      <c r="G4" s="99">
        <f ca="1">IFERROR(NOW()-F4,"")</f>
        <v>45966.468884837966</v>
      </c>
      <c r="H4" s="98">
        <v>45966.313194444447</v>
      </c>
      <c r="I4" s="98" t="str">
        <f>IFERROR(VLOOKUP(D4,DB!A:F,6,0),"")</f>
        <v>SCECO</v>
      </c>
      <c r="J4" s="98" t="str">
        <f>IFERROR(VLOOKUP(D4,DB!A:G,7,0),"")</f>
        <v>Dead</v>
      </c>
      <c r="K4" s="100" t="s">
        <v>39121</v>
      </c>
      <c r="L4" s="93" t="str">
        <f>IFERROR(VLOOKUP(D4,DB!A:I,9,0),"")</f>
        <v>Latis</v>
      </c>
    </row>
    <row r="5" spans="1:16" ht="15" customHeight="1">
      <c r="A5" s="118"/>
      <c r="B5" s="118" t="str">
        <f>IFERROR(VLOOKUP(D5,DB!A:K,11,0),"")</f>
        <v/>
      </c>
      <c r="C5" s="119"/>
      <c r="D5" s="120"/>
      <c r="E5" s="97"/>
      <c r="F5" s="122"/>
      <c r="G5" s="123">
        <f ca="1">IFERROR(NOW()-F5,"")</f>
        <v>45966.468884837966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45966.468884837966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45966.468884837966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45966.468884837966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45966.468884837966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45966.468884837966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45966.468884837966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45966.468884837966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45966.468884837966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45966.468884837966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45966.468884837966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45966.468884837966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45966.468884837966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45966.468884837966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45966.468884837966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45966.468884837966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45966.468884837966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45966.468884837966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45966.468884837966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45966.468884837966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45966.468884837966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45966.468884837966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45966.468884837966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45966.468884837966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45966.468884837966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45966.468884837966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45966.468884837966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45966.468884837966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45966.468884837966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45966.468884837966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45966.468884837966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45966.468884837966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45966.468884837966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45966.468884837966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45966.468884837966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45966.468884837966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45966.468884837966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45966.468884837966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45966.468884837966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45966.468884837966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45966.468884837966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45966.468884837966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45966.468884837966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45966.468884837966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45966.468884837966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45966.468884837966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45966.468884837966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45966.468884837966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45966.468884837966</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45966.468884837966</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74.636824652778159</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40.280007523149834</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17.807773726854066</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0.10003067130310228</v>
      </c>
      <c r="H5" s="152">
        <v>45966.356678240743</v>
      </c>
      <c r="I5" s="151" t="str">
        <f>IFERROR(VLOOKUP(D5,DB!A:F,6,0),"")</f>
        <v>SCECO</v>
      </c>
      <c r="J5" s="151" t="str">
        <f>IFERROR(VLOOKUP(D5,DB!A:G,7,0),"")</f>
        <v>Haj Removal</v>
      </c>
      <c r="K5" s="151" t="s">
        <v>39129</v>
      </c>
      <c r="L5" s="151" t="str">
        <f>IFERROR(VLOOKUP(D5,DB!A:I,9,0),"")</f>
        <v>Latis</v>
      </c>
    </row>
    <row r="6" spans="1:13" ht="15">
      <c r="A6" s="151" t="s">
        <v>39130</v>
      </c>
      <c r="B6" s="151" t="str">
        <f>IFERROR(VLOOKUP(D6,DB!A:K,11,0),"")</f>
        <v>R5</v>
      </c>
      <c r="C6" s="151">
        <v>1</v>
      </c>
      <c r="D6" s="151" t="s">
        <v>32794</v>
      </c>
      <c r="E6" s="151" t="s">
        <v>39102</v>
      </c>
      <c r="F6" s="152">
        <v>45966.39565972222</v>
      </c>
      <c r="G6" s="153">
        <f ca="1">IFERROR(NOW()-F6,"")</f>
        <v>7.3225115746026859E-2</v>
      </c>
      <c r="H6" s="152">
        <v>45966.389409722222</v>
      </c>
      <c r="I6" s="151" t="str">
        <f>IFERROR(VLOOKUP(D6,DB!A:F,6,0),"")</f>
        <v>SCECO</v>
      </c>
      <c r="J6" s="151" t="str">
        <f>IFERROR(VLOOKUP(D6,DB!A:G,7,0),"")</f>
        <v>Vandalized+Dead</v>
      </c>
      <c r="K6" s="151" t="s">
        <v>39131</v>
      </c>
      <c r="L6" s="151" t="str">
        <f>IFERROR(VLOOKUP(D6,DB!A:I,9,0),"")</f>
        <v>Latis</v>
      </c>
    </row>
    <row r="7" spans="1:13" ht="15">
      <c r="A7" s="151"/>
      <c r="B7" s="151" t="str">
        <f>IFERROR(VLOOKUP(D7,DB!A:K,11,0),"")</f>
        <v/>
      </c>
      <c r="C7" s="151"/>
      <c r="D7" s="151"/>
      <c r="E7" s="151"/>
      <c r="F7" s="152"/>
      <c r="G7" s="153">
        <f ca="1">IFERROR(NOW()-F7,"")</f>
        <v>45966.468884837966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45966.468884837966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45966.468884837966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45966.468884837966</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45966.468884837966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45966.468884837966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45966.468884837966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45966.468884837966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45966.468884837966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45966.468884837966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45966.468884837966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45966.468884837966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45966.468884837966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45966.468884837966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45966.468884837966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45966.468884837966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45966.468884837966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45966.468884837966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45966.468884837966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45966.468884837966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45966.468884837966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45966.468884837966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45966.468884837966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45966.468884837966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45966.468884837966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45966.468884837966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45966.468884837966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45966.468884837966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45966.468884837966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45966.468884837966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45966.468884837966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45966.468884837966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45966.468884837966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45966.468884837966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45966.468884837966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45966.468884837966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45966.468884837966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45966.468884837966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45966.468884837966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45966.468884837966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45966.468884837966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45966.468884837966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45966.468884837966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45966.468884837966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45966.468884837966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45966.468884837966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45966.468884837966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45966.468884837966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45966.468884837966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45966.468884837966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45966.468884837966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45966.468884837966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45966.468884837966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45966.468884837966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45966.468884837966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45966.468884837966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45966.468884837966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45966.468884837966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45966.468884837966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45966.468884837966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45966.468884837966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45966.468884837966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45966.468884837966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45966.468884837966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45966.468884837966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45966.468884837966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45966.468884837966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45966.468884837966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45966.468884837966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45966.468884837966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45966.468884837966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45966.468884837966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45966.468884837966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45966.468884837966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45966.468884837966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45966.468884837966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45966.468884837966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45966.468884837966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45966.468884837966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45966.468884837966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45966.468884837966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45966.468884837966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45966.468884837966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45966.468884837966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45966.468884837966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45966.468884837966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45966.468884837966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45966.468884837966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45966.468884837966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45966.468884837966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45966.468884837966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45966.468884837966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45966.468884837966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45966.468884837966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45966.468884837966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45966.468884837966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45966.468884837966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45966.468884837966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45966.468884837966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45966.468884837966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45966.468884837966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45966.468884837966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45966.468884837966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45966.468884837966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45966.468884837966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45966.468884837966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45966.468884837966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45966.468884837966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45966.468884837966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45966.468884837966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45966.468884837966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45966.468884837966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45966.468884837966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45966.468884837966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45966.468884837966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45966.468884837966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45966.468884837966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45966.468884837966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45966.468884837966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45966.468884837966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45966.468884837966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45966.468884837966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45966.468884837966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45966.468884837966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45966.468884837966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45966.468884837966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45966.468884837966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45966.468884837966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45966.468884837966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45966.468884837966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45966.468884837966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45966.468884837966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45966.468884837966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45966.468884837966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45966.468884837966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45966.468884837966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45966.468884837966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45966.468884837966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45966.468884837966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45966.468884837966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45966.468884837966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45966.468884837966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45966.468884837966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45966.468884837966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45966.468884837966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45966.468884837966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45966.468884837966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45966.468884837966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45966.468884837966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45966.468884837966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45966.468884837966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45966.468884837966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45966.468884837966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45966.468884837966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45966.468884837966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45966.468884837966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45966.468884837966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45966.468884837966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45966.468884837966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45966.468884837966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45966.468884837966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45966.468884837966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45966.468884837966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45966.468884837966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45966.468884837966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45966.468884837966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45966.468884837966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45966.468884837966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45966.468884837966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45966.468884837966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45966.468884837966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45966.468884837966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45966.468884837966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45966.468884837966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45966.468884837966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45966.468884837966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45966.468884837966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45966.468884837966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45966.468884837966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45966.468884837966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45966.468884837966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45966.468884837966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45966.468884837966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45966.468884837966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45966.468884837966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45966.468884837966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45966.468884837966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45966.468884837966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45966.468884837966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45966.468884837966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45966.468884837966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45966.468884837966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45966.468884837966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45966.468884837966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45966.468884837966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45966.468884837966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45966.468884837966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45966.468884837966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45966.468884837966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45966.468884837966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45966.468884837966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45966.468884837966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45966.468884837966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45966.468884837966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45966.468884837966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45966.468884837966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45966.468884837966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45966.468884837966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45966.468884837966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45966.468884837966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45966.468884837966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45966.468884837966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45966.468884837966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45966.468884837966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45966.468884837966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45966.468884837966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45966.468884837966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45966.468884837966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45966.468884837966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45966.468884837966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45966.468884837966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45966.468884837966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45966.468884837966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45966.468884837966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45966.468884837966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45966.468884837966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45966.468884837966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45966.468884837966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45966.468884837966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45966.468884837966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45966.468884837966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45966.468884837966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45966.468884837966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45966.468884837966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45966.468884837966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45966.468884837966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45966.468884837966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45966.468884837966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45966.468884837966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45966.468884837966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45966.468884837966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45966.468884837966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45966.468884837966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45966.468884837966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45966.468884837966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45966.468884837966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45966.468884837966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45966.468884837966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45966.468884837966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45966.468884837966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45966.468884837966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45966.468884837966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45966.468884837966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45966.468884837966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45966.468884837966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45966.468884837966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45966.468884837966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45966.468884837966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45966.468884837966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45966.468884837966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45966.468884837966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45966.468884837966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45966.468884837966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45966.468884837966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45966.468884837966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45966.468884837966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45966.468884837966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45966.468884837966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45966.468884837966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45966.468884837966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45966.468884837966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45966.468884837966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45966.468884837966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45966.468884837966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45966.468884837966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45966.468884837966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45966.468884837966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45966.468884837966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45966.468884837966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45966.468884837966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45966.468884837966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45966.468884837966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45966.468884837966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45966.468884837966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45966.468884837966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45966.468884837966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45966.468884837966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45966.468884837966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45966.468884837966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45966.468884837966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45966.468884837966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45966.468884837966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45966.468884837966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45966.468884837966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45966.468884837966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45966.468884837966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45966.468884837966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45966.468884837966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45966.468884837966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45966.468884837966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45966.468884837966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45966.468884837966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45966.468884837966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45966.468884837966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45966.468884837966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45966.468884837966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45966.468884837966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45966.468884837966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45966.468884837966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45966.468884837966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45966.468884837966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45966.468884837966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45966.468884837966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45966.468884837966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45966.468884837966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45966.468884837966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45966.468884837966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45966.468884837966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45966.468884837966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45966.468884837966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45966.468884837966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45966.468884837966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45966.468884837966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45966.468884837966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45966.468884837966</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1" ht="15"/>
    <row r="1252"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39132</v>
      </c>
      <c r="B2" s="171" t="str">
        <f>IFERROR(VLOOKUP(D2,DB!A:K,11,0),"")</f>
        <v>R6</v>
      </c>
      <c r="C2" s="168">
        <v>1</v>
      </c>
      <c r="D2" s="171" t="s">
        <v>31059</v>
      </c>
      <c r="E2" s="102" t="s">
        <v>39021</v>
      </c>
      <c r="F2" s="173">
        <v>45966.455543981479</v>
      </c>
      <c r="G2" s="115">
        <f ca="1">IFERROR(NOW()-F2,"-")</f>
        <v>1.3340856487047859E-2</v>
      </c>
      <c r="H2" s="173">
        <v>45966.43377314815</v>
      </c>
      <c r="I2" s="171" t="str">
        <f>IFERROR(VLOOKUP(D2,DB!A:F,6,0),"")</f>
        <v>SCECO</v>
      </c>
      <c r="J2" s="102" t="str">
        <f>IFERROR(VLOOKUP(D2,DB!A:G,7,0),"")</f>
        <v>Dead</v>
      </c>
      <c r="K2" s="169" t="s">
        <v>39133</v>
      </c>
      <c r="L2" s="174" t="str">
        <f>IFERROR(VLOOKUP(D2,DB!A:I,9,0),"")</f>
        <v>Latis</v>
      </c>
    </row>
    <row r="3" spans="1:16383" ht="31.5" customHeight="1">
      <c r="A3" s="170" t="s">
        <v>39134</v>
      </c>
      <c r="B3" s="171" t="str">
        <f>IFERROR(VLOOKUP(D3,DB!A:K,11,0),"")</f>
        <v>R6</v>
      </c>
      <c r="C3" s="168">
        <v>1</v>
      </c>
      <c r="D3" s="171" t="s">
        <v>31036</v>
      </c>
      <c r="E3" s="102" t="s">
        <v>39021</v>
      </c>
      <c r="F3" s="173"/>
      <c r="G3" s="115">
        <f ca="1">IFERROR(NOW()-F3,"-")</f>
        <v>45966.468884837966</v>
      </c>
      <c r="H3" s="173">
        <v>45966.43378472222</v>
      </c>
      <c r="I3" s="171" t="str">
        <f>IFERROR(VLOOKUP(D3,DB!A:F,6,0),"")</f>
        <v>SCECO</v>
      </c>
      <c r="J3" s="102" t="str">
        <f>IFERROR(VLOOKUP(D3,DB!A:G,7,0),"")</f>
        <v>Vandalized</v>
      </c>
      <c r="K3" s="169" t="s">
        <v>39135</v>
      </c>
      <c r="L3" s="174" t="str">
        <f>IFERROR(VLOOKUP(D3,DB!A:I,9,0),"")</f>
        <v>Latis</v>
      </c>
    </row>
    <row r="4" spans="1:16383" ht="31.5" customHeight="1">
      <c r="A4" s="170" t="s">
        <v>39136</v>
      </c>
      <c r="B4" s="171" t="str">
        <f>IFERROR(VLOOKUP(D4,DB!A:K,11,0),"")</f>
        <v>R6</v>
      </c>
      <c r="C4" s="168">
        <v>5</v>
      </c>
      <c r="D4" s="102" t="s">
        <v>31582</v>
      </c>
      <c r="E4" s="102" t="s">
        <v>39102</v>
      </c>
      <c r="F4" s="173">
        <v>45966.457118055558</v>
      </c>
      <c r="G4" s="115">
        <f ca="1">IFERROR(NOW()-F4,"-")</f>
        <v>1.1766782408813015E-2</v>
      </c>
      <c r="H4" s="173">
        <v>45966.446006944447</v>
      </c>
      <c r="I4" s="171" t="str">
        <f>IFERROR(VLOOKUP(D4,DB!A:F,6,0),"")</f>
        <v>SCECO</v>
      </c>
      <c r="J4" s="102" t="str">
        <f>IFERROR(VLOOKUP(D4,DB!A:G,7,0),"")</f>
        <v>Dead</v>
      </c>
      <c r="K4" s="169" t="s">
        <v>39137</v>
      </c>
      <c r="L4" s="174" t="str">
        <f>IFERROR(VLOOKUP(D4,DB!A:I,9,0),"")</f>
        <v>Latis</v>
      </c>
    </row>
    <row r="5" spans="1:16383" ht="31.5" customHeight="1">
      <c r="A5" s="176" t="s">
        <v>39138</v>
      </c>
      <c r="B5" s="171" t="str">
        <f>IFERROR(VLOOKUP(D5,DB!A:K,11,0),"")</f>
        <v>R6</v>
      </c>
      <c r="C5" s="168">
        <v>1</v>
      </c>
      <c r="D5" s="171" t="s">
        <v>34135</v>
      </c>
      <c r="E5" s="102" t="s">
        <v>39021</v>
      </c>
      <c r="F5" s="173">
        <v>45966.46162037037</v>
      </c>
      <c r="G5" s="115">
        <f ca="1">IFERROR(NOW()-F5,"-")</f>
        <v>7.2644675965420902E-3</v>
      </c>
      <c r="H5" s="173">
        <v>45966.451782407406</v>
      </c>
      <c r="I5" s="171" t="str">
        <f>IFERROR(VLOOKUP(D5,DB!A:F,6,0),"")</f>
        <v>SCECO</v>
      </c>
      <c r="J5" s="102" t="str">
        <f>IFERROR(VLOOKUP(D5,DB!A:G,7,0),"")</f>
        <v>Vandalized</v>
      </c>
      <c r="K5" s="169" t="s">
        <v>39139</v>
      </c>
      <c r="L5" s="174" t="str">
        <f>IFERROR(VLOOKUP(D5,DB!A:I,9,0),"")</f>
        <v>Latis</v>
      </c>
    </row>
    <row r="6" spans="1:16383" ht="31.5" customHeight="1">
      <c r="A6" s="170"/>
      <c r="B6" s="171" t="str">
        <f>IFERROR(VLOOKUP(D6,DB!A:K,11,0),"")</f>
        <v/>
      </c>
      <c r="C6" s="168"/>
      <c r="D6" s="171"/>
      <c r="E6" s="102"/>
      <c r="F6" s="173"/>
      <c r="G6" s="115">
        <f ca="1">IFERROR(NOW()-F6,"-")</f>
        <v>45966.468884837966</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45966.468884837966</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45966.468884837966</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45966.468884837966</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45966.468884837966</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45966.468884837966</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45966.468884837966</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45966.468884837966</v>
      </c>
      <c r="H13" s="173"/>
      <c r="I13" s="171" t="str">
        <f>IFERROR(VLOOKUP(D13,DB!A:F,6,0),"")</f>
        <v/>
      </c>
      <c r="J13" s="102" t="str">
        <f>IFERROR(VLOOKUP(D13,DB!A:G,7,0),"")</f>
        <v/>
      </c>
      <c r="K13" s="169"/>
      <c r="L13" s="174" t="str">
        <f>IFERROR(VLOOKUP(D13,DB!A:I,9,0),"")</f>
        <v/>
      </c>
    </row>
    <row r="14" spans="1:16383" ht="31.5" customHeight="1">
      <c r="A14" s="103"/>
      <c r="B14" s="102" t="str">
        <f>IFERROR(VLOOKUP(D14,DB!A:K,11,0),"")</f>
        <v/>
      </c>
      <c r="C14" s="104"/>
      <c r="D14" s="102"/>
      <c r="E14" s="105"/>
      <c r="F14" s="106"/>
      <c r="G14" s="76">
        <f ca="1">IFERROR(NOW()-F14,"-")</f>
        <v>45966.468884837966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45966.468884837966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45966.468884837966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45966.468884837966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45966.468884837966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45966.468884837966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45966.468884837966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45966.468884837966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45966.468884837966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45966.468884837966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45966.468884837966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45966.468884837966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45966.468884837966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45966.468884837966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45966.468884837966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45966.468884837966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45966.468884837966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45966.468884837966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45966.468884837966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45966.468884837966</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2025-11-05T08:15:24Z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